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mc:AlternateContent xmlns:mc="http://schemas.openxmlformats.org/markup-compatibility/2006">
    <mc:Choice Requires="x15">
      <x15ac:absPath xmlns:x15ac="http://schemas.microsoft.com/office/spreadsheetml/2010/11/ac" url="\\cs-file-prd-01\prod_folders$\pi_dxk\Desktop\40B-cost-cert\"/>
    </mc:Choice>
  </mc:AlternateContent>
  <xr:revisionPtr revIDLastSave="0" documentId="8_{7839B343-25C1-4B69-AFB9-43C24891D21B}" xr6:coauthVersionLast="47" xr6:coauthVersionMax="47" xr10:uidLastSave="{00000000-0000-0000-0000-000000000000}"/>
  <workbookProtection workbookPassword="CD10" lockStructure="1"/>
  <bookViews>
    <workbookView xWindow="23880" yWindow="-120" windowWidth="29040" windowHeight="15990" firstSheet="1" activeTab="5" xr2:uid="{00000000-000D-0000-FFFF-FFFF00000000}"/>
  </bookViews>
  <sheets>
    <sheet name="AttA1 Dev Bgt uses" sheetId="7" r:id="rId1"/>
    <sheet name="AttA1 Dev Bgt sources" sheetId="9" r:id="rId2"/>
    <sheet name="AttA2 DevBgt CostAlloc uses" sheetId="8" r:id="rId3"/>
    <sheet name="AttA2 DevBgt CostAlloc sources" sheetId="10" r:id="rId4"/>
    <sheet name="PrePermit Land Value defn" sheetId="4" r:id="rId5"/>
    <sheet name="Att B (Dev Fee)" sheetId="3" r:id="rId6"/>
    <sheet name="Att C (Owner Equity) " sheetId="11" r:id="rId7"/>
  </sheets>
  <externalReferences>
    <externalReference r:id="rId8"/>
  </externalReferences>
  <definedNames>
    <definedName name="_xlnm.Print_Area" localSheetId="5">'Att B (Dev Fee)'!$B$2:$H$102</definedName>
    <definedName name="_xlnm.Print_Area" localSheetId="6">'Att C (Owner Equity) '!$A$1:$K$109</definedName>
    <definedName name="_xlnm.Print_Area" localSheetId="1">'AttA1 Dev Bgt sources'!$B$19:$L$58</definedName>
    <definedName name="_xlnm.Print_Area" localSheetId="0">'AttA1 Dev Bgt uses'!$B$7:$L$141</definedName>
    <definedName name="_xlnm.Print_Area" localSheetId="3">'AttA2 DevBgt CostAlloc sources'!$B$17:$M$57</definedName>
    <definedName name="_xlnm.Print_Area" localSheetId="2">'AttA2 DevBgt CostAlloc uses'!$B$8:$M$116</definedName>
    <definedName name="_xlnm.Print_Area" localSheetId="4">'PrePermit Land Value defn'!$A$7:$C$17</definedName>
    <definedName name="_xlnm.Print_Titles" localSheetId="1">'AttA1 Dev Bgt sources'!$1:$18</definedName>
    <definedName name="_xlnm.Print_Titles" localSheetId="0">'AttA1 Dev Bgt uses'!$1:$6</definedName>
    <definedName name="_xlnm.Print_Titles" localSheetId="3">'AttA2 DevBgt CostAlloc sources'!$1:$16</definedName>
    <definedName name="_xlnm.Print_Titles" localSheetId="2">'AttA2 DevBgt CostAlloc uses'!$1:$7</definedName>
    <definedName name="PROJNAME">'[1]1. Description'!$E$7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 l="1"/>
  <c r="E22" i="3"/>
  <c r="B22" i="3"/>
  <c r="H6" i="3" l="1"/>
  <c r="K25" i="10" l="1"/>
  <c r="K53" i="10"/>
  <c r="L53" i="10" s="1"/>
  <c r="K52" i="10"/>
  <c r="L52" i="10" s="1"/>
  <c r="K51" i="10"/>
  <c r="L51" i="10" s="1"/>
  <c r="K50" i="10"/>
  <c r="L50" i="10" s="1"/>
  <c r="L54" i="10" s="1"/>
  <c r="L47" i="10"/>
  <c r="L46" i="10"/>
  <c r="L45" i="10"/>
  <c r="L41" i="10"/>
  <c r="L40" i="10"/>
  <c r="L39" i="10"/>
  <c r="L38" i="10"/>
  <c r="L37" i="10"/>
  <c r="K47" i="10"/>
  <c r="K46" i="10"/>
  <c r="K45" i="10"/>
  <c r="K44" i="10"/>
  <c r="L44" i="10" s="1"/>
  <c r="K43" i="10"/>
  <c r="L43" i="10" s="1"/>
  <c r="K42" i="10"/>
  <c r="L42" i="10" s="1"/>
  <c r="K41" i="10"/>
  <c r="K40" i="10"/>
  <c r="K39" i="10"/>
  <c r="K38" i="10"/>
  <c r="K37" i="10"/>
  <c r="K36" i="10"/>
  <c r="K35" i="10"/>
  <c r="L35" i="10" s="1"/>
  <c r="K32" i="10"/>
  <c r="L32" i="10" s="1"/>
  <c r="K31" i="10"/>
  <c r="L31" i="10" s="1"/>
  <c r="K30" i="10"/>
  <c r="L30" i="10" s="1"/>
  <c r="L25" i="10"/>
  <c r="L24" i="10"/>
  <c r="K27" i="10"/>
  <c r="L27" i="10" s="1"/>
  <c r="K26" i="10"/>
  <c r="K28" i="10" s="1"/>
  <c r="K24" i="10"/>
  <c r="J54" i="10"/>
  <c r="I54" i="10"/>
  <c r="G54" i="10"/>
  <c r="J48" i="10"/>
  <c r="I48" i="10"/>
  <c r="G48" i="10"/>
  <c r="J33" i="10"/>
  <c r="I33" i="10"/>
  <c r="G33" i="10"/>
  <c r="J28" i="10"/>
  <c r="I28" i="10"/>
  <c r="G28" i="10"/>
  <c r="G56" i="10" l="1"/>
  <c r="K48" i="10"/>
  <c r="L26" i="10"/>
  <c r="L28" i="10" s="1"/>
  <c r="L56" i="10" s="1"/>
  <c r="L36" i="10"/>
  <c r="L48" i="10" s="1"/>
  <c r="K54" i="10"/>
  <c r="J56" i="10"/>
  <c r="I56" i="10"/>
  <c r="L33" i="10"/>
  <c r="K33" i="10"/>
  <c r="K56" i="10" l="1"/>
  <c r="K47" i="9"/>
  <c r="L47" i="9" s="1"/>
  <c r="J48" i="9"/>
  <c r="I48" i="9"/>
  <c r="G48" i="9"/>
  <c r="F89" i="11" l="1"/>
  <c r="J91" i="7"/>
  <c r="I91" i="7"/>
  <c r="G91" i="7"/>
  <c r="K90" i="7"/>
  <c r="L90" i="7" s="1"/>
  <c r="F39" i="11"/>
  <c r="M80" i="8" l="1"/>
  <c r="G14" i="10"/>
  <c r="E14" i="10"/>
  <c r="E13" i="10"/>
  <c r="E12" i="10"/>
  <c r="K11" i="10"/>
  <c r="E11" i="10"/>
  <c r="K10" i="10"/>
  <c r="E10" i="10"/>
  <c r="K9" i="10"/>
  <c r="E9" i="10"/>
  <c r="K8" i="10"/>
  <c r="E8" i="10"/>
  <c r="M7" i="10"/>
  <c r="G14" i="8"/>
  <c r="E14" i="8"/>
  <c r="E13" i="8"/>
  <c r="E12" i="8"/>
  <c r="E11" i="8"/>
  <c r="E10" i="8"/>
  <c r="E9" i="8"/>
  <c r="E8" i="8"/>
  <c r="K11" i="8"/>
  <c r="K10" i="8"/>
  <c r="K9" i="8"/>
  <c r="K8" i="8"/>
  <c r="M7" i="8"/>
  <c r="E14" i="11"/>
  <c r="E13" i="11"/>
  <c r="E12" i="11"/>
  <c r="E11" i="11"/>
  <c r="E10" i="11"/>
  <c r="I7" i="11"/>
  <c r="D13" i="3"/>
  <c r="D12" i="3"/>
  <c r="D11" i="3"/>
  <c r="D10" i="3"/>
  <c r="D9" i="3"/>
  <c r="G15" i="9"/>
  <c r="K12" i="9"/>
  <c r="K11" i="9"/>
  <c r="K10" i="9"/>
  <c r="K9" i="9"/>
  <c r="E15" i="9"/>
  <c r="E14" i="9"/>
  <c r="E13" i="9"/>
  <c r="E12" i="9"/>
  <c r="E11" i="9"/>
  <c r="E10" i="9"/>
  <c r="E9" i="9"/>
  <c r="L7" i="9"/>
  <c r="E19" i="3"/>
  <c r="I29" i="7"/>
  <c r="K46" i="9" l="1"/>
  <c r="L46" i="9" s="1"/>
  <c r="K45" i="9"/>
  <c r="L45" i="9" s="1"/>
  <c r="K44" i="9"/>
  <c r="L44" i="9" s="1"/>
  <c r="K43" i="9"/>
  <c r="L43" i="9" s="1"/>
  <c r="K42" i="9"/>
  <c r="L42" i="9" s="1"/>
  <c r="J31" i="8"/>
  <c r="I31" i="8"/>
  <c r="G31" i="8"/>
  <c r="K30" i="8"/>
  <c r="K31" i="8" s="1"/>
  <c r="C6" i="4"/>
  <c r="K27" i="7"/>
  <c r="J33" i="7"/>
  <c r="I33" i="7"/>
  <c r="I50" i="7" s="1"/>
  <c r="I61" i="7" s="1"/>
  <c r="G33" i="7"/>
  <c r="K32" i="7"/>
  <c r="L32" i="7" s="1"/>
  <c r="K57" i="7"/>
  <c r="L57" i="7" s="1"/>
  <c r="K53" i="9"/>
  <c r="L53" i="9" s="1"/>
  <c r="K53" i="7"/>
  <c r="L53" i="7" s="1"/>
  <c r="J54" i="9"/>
  <c r="I54" i="9"/>
  <c r="G54" i="9"/>
  <c r="K52" i="9"/>
  <c r="L52" i="9" s="1"/>
  <c r="K51" i="9"/>
  <c r="L51" i="9" s="1"/>
  <c r="K50" i="9"/>
  <c r="L50" i="9" s="1"/>
  <c r="K41" i="9"/>
  <c r="K40" i="9"/>
  <c r="K39" i="9"/>
  <c r="K38" i="9"/>
  <c r="K37" i="9"/>
  <c r="L37" i="9" s="1"/>
  <c r="J35" i="9"/>
  <c r="I35" i="9"/>
  <c r="G35" i="9"/>
  <c r="K34" i="9"/>
  <c r="L34" i="9" s="1"/>
  <c r="K33" i="9"/>
  <c r="L33" i="9" s="1"/>
  <c r="K32" i="9"/>
  <c r="L32" i="9" s="1"/>
  <c r="J30" i="9"/>
  <c r="I30" i="9"/>
  <c r="G30" i="9"/>
  <c r="K29" i="9"/>
  <c r="L29" i="9" s="1"/>
  <c r="K28" i="9"/>
  <c r="L28" i="9" s="1"/>
  <c r="K27" i="9"/>
  <c r="L27" i="9" s="1"/>
  <c r="K26" i="9"/>
  <c r="L26" i="9" s="1"/>
  <c r="K106" i="7"/>
  <c r="L106" i="7" s="1"/>
  <c r="M112" i="8"/>
  <c r="M111" i="8"/>
  <c r="M110" i="8"/>
  <c r="M109" i="8"/>
  <c r="M108" i="8"/>
  <c r="M103" i="8"/>
  <c r="M102" i="8"/>
  <c r="M104" i="8" s="1"/>
  <c r="M89" i="8"/>
  <c r="M88" i="8"/>
  <c r="M87" i="8"/>
  <c r="M86" i="8"/>
  <c r="M85" i="8"/>
  <c r="M84" i="8"/>
  <c r="M83" i="8"/>
  <c r="M82" i="8"/>
  <c r="M81" i="8"/>
  <c r="M78" i="8"/>
  <c r="M77" i="8"/>
  <c r="M76" i="8"/>
  <c r="M75" i="8"/>
  <c r="M74" i="8"/>
  <c r="M73" i="8"/>
  <c r="M72" i="8"/>
  <c r="M71" i="8"/>
  <c r="M70" i="8"/>
  <c r="M69" i="8"/>
  <c r="M68" i="8"/>
  <c r="M67" i="8"/>
  <c r="M66" i="8"/>
  <c r="M65" i="8"/>
  <c r="M64" i="8"/>
  <c r="M63" i="8"/>
  <c r="M62" i="8"/>
  <c r="M61" i="8"/>
  <c r="M51" i="8"/>
  <c r="M50" i="8"/>
  <c r="M49" i="8"/>
  <c r="M43" i="8"/>
  <c r="M42" i="8"/>
  <c r="M41" i="8"/>
  <c r="M40" i="8"/>
  <c r="M39" i="8"/>
  <c r="M38" i="8"/>
  <c r="M37" i="8"/>
  <c r="M36" i="8"/>
  <c r="M35" i="8"/>
  <c r="M29" i="8"/>
  <c r="M26" i="8"/>
  <c r="M25" i="8"/>
  <c r="K55" i="7"/>
  <c r="L55" i="7" s="1"/>
  <c r="J113" i="8"/>
  <c r="I113" i="8"/>
  <c r="G113" i="8"/>
  <c r="K113" i="8"/>
  <c r="J104" i="8"/>
  <c r="I104" i="8"/>
  <c r="G104" i="8"/>
  <c r="J79" i="8"/>
  <c r="J90" i="8" s="1"/>
  <c r="I79" i="8"/>
  <c r="I90" i="8" s="1"/>
  <c r="G79" i="8"/>
  <c r="G90" i="8" s="1"/>
  <c r="K79" i="8"/>
  <c r="K90" i="8" s="1"/>
  <c r="L52" i="8"/>
  <c r="K52" i="8"/>
  <c r="J52" i="8"/>
  <c r="I52" i="8"/>
  <c r="G52" i="8"/>
  <c r="J44" i="8"/>
  <c r="J46" i="8" s="1"/>
  <c r="I44" i="8"/>
  <c r="I46" i="8" s="1"/>
  <c r="G44" i="8"/>
  <c r="G46" i="8" s="1"/>
  <c r="G54" i="8" s="1"/>
  <c r="J27" i="8"/>
  <c r="I27" i="8"/>
  <c r="G27" i="8"/>
  <c r="J59" i="7"/>
  <c r="I59" i="7"/>
  <c r="G59" i="7"/>
  <c r="K47" i="7"/>
  <c r="L47" i="7"/>
  <c r="K46" i="7"/>
  <c r="L46" i="7"/>
  <c r="K45" i="7"/>
  <c r="L45" i="7"/>
  <c r="K44" i="7"/>
  <c r="L44" i="7"/>
  <c r="K43" i="7"/>
  <c r="L43" i="7"/>
  <c r="K42" i="7"/>
  <c r="L42" i="7"/>
  <c r="K41" i="7"/>
  <c r="K48" i="7" s="1"/>
  <c r="L41" i="7"/>
  <c r="K40" i="7"/>
  <c r="L40" i="7"/>
  <c r="K39" i="7"/>
  <c r="L39" i="7"/>
  <c r="K31" i="7"/>
  <c r="F35" i="7"/>
  <c r="L31" i="7"/>
  <c r="J48" i="7"/>
  <c r="J50" i="7" s="1"/>
  <c r="J61" i="7" s="1"/>
  <c r="I48" i="7"/>
  <c r="G48" i="7"/>
  <c r="K44" i="8"/>
  <c r="K46" i="8" s="1"/>
  <c r="K27" i="8"/>
  <c r="L44" i="8"/>
  <c r="L46" i="8" s="1"/>
  <c r="L54" i="8" s="1"/>
  <c r="K104" i="8"/>
  <c r="L104" i="8"/>
  <c r="L79" i="8"/>
  <c r="L90" i="8" s="1"/>
  <c r="L27" i="8"/>
  <c r="L113" i="8"/>
  <c r="K134" i="7"/>
  <c r="L134" i="7"/>
  <c r="K133" i="7"/>
  <c r="L133" i="7"/>
  <c r="K132" i="7"/>
  <c r="L132" i="7"/>
  <c r="K131" i="7"/>
  <c r="L131" i="7"/>
  <c r="K130" i="7"/>
  <c r="K135" i="7" s="1"/>
  <c r="E41" i="3" s="1"/>
  <c r="L130" i="7"/>
  <c r="K124" i="7"/>
  <c r="K123" i="7"/>
  <c r="K108" i="7"/>
  <c r="L108" i="7" s="1"/>
  <c r="K107" i="7"/>
  <c r="K105" i="7"/>
  <c r="L105" i="7" s="1"/>
  <c r="K104" i="7"/>
  <c r="K103" i="7"/>
  <c r="L103" i="7" s="1"/>
  <c r="K102" i="7"/>
  <c r="L102" i="7" s="1"/>
  <c r="K101" i="7"/>
  <c r="L101" i="7" s="1"/>
  <c r="K100" i="7"/>
  <c r="L100" i="7" s="1"/>
  <c r="K99" i="7"/>
  <c r="L99" i="7" s="1"/>
  <c r="K97" i="7"/>
  <c r="L97" i="7" s="1"/>
  <c r="K96" i="7"/>
  <c r="L96" i="7" s="1"/>
  <c r="K95" i="7"/>
  <c r="L95" i="7" s="1"/>
  <c r="K94" i="7"/>
  <c r="L94" i="7" s="1"/>
  <c r="K93" i="7"/>
  <c r="L93" i="7" s="1"/>
  <c r="K92" i="7"/>
  <c r="L92" i="7" s="1"/>
  <c r="K89" i="7"/>
  <c r="L89" i="7" s="1"/>
  <c r="K88" i="7"/>
  <c r="L88" i="7"/>
  <c r="L91" i="7" s="1"/>
  <c r="K87" i="7"/>
  <c r="L87" i="7"/>
  <c r="K86" i="7"/>
  <c r="L86" i="7"/>
  <c r="K85" i="7"/>
  <c r="L85" i="7"/>
  <c r="K84" i="7"/>
  <c r="L84" i="7"/>
  <c r="K83" i="7"/>
  <c r="L83" i="7"/>
  <c r="K82" i="7"/>
  <c r="L82" i="7"/>
  <c r="K81" i="7"/>
  <c r="L81" i="7"/>
  <c r="K80" i="7"/>
  <c r="L80" i="7"/>
  <c r="K79" i="7"/>
  <c r="L79" i="7"/>
  <c r="K78" i="7"/>
  <c r="L78" i="7"/>
  <c r="K77" i="7"/>
  <c r="L77" i="7"/>
  <c r="K76" i="7"/>
  <c r="L76" i="7"/>
  <c r="K75" i="7"/>
  <c r="L75" i="7"/>
  <c r="K74" i="7"/>
  <c r="L74" i="7"/>
  <c r="K73" i="7"/>
  <c r="L73" i="7"/>
  <c r="K72" i="7"/>
  <c r="K28" i="7"/>
  <c r="L28" i="7" s="1"/>
  <c r="J135" i="7"/>
  <c r="I135" i="7"/>
  <c r="G135" i="7"/>
  <c r="J125" i="7"/>
  <c r="I125" i="7"/>
  <c r="G125" i="7"/>
  <c r="J98" i="7"/>
  <c r="I98" i="7"/>
  <c r="I109" i="7" s="1"/>
  <c r="G98" i="7"/>
  <c r="G109" i="7" s="1"/>
  <c r="J29" i="7"/>
  <c r="G29" i="7"/>
  <c r="F36" i="7"/>
  <c r="L124" i="7"/>
  <c r="L72" i="7"/>
  <c r="K98" i="7"/>
  <c r="K59" i="7"/>
  <c r="L135" i="7" l="1"/>
  <c r="L48" i="7"/>
  <c r="F81" i="11"/>
  <c r="L39" i="9"/>
  <c r="E37" i="3"/>
  <c r="E85" i="3"/>
  <c r="F33" i="11" s="1"/>
  <c r="I41" i="11" s="1"/>
  <c r="F82" i="11"/>
  <c r="L40" i="9"/>
  <c r="F80" i="11"/>
  <c r="L38" i="9"/>
  <c r="L104" i="7"/>
  <c r="E89" i="3"/>
  <c r="F37" i="11" s="1"/>
  <c r="J54" i="8"/>
  <c r="F83" i="11"/>
  <c r="L41" i="9"/>
  <c r="E38" i="3"/>
  <c r="E87" i="3"/>
  <c r="F35" i="11" s="1"/>
  <c r="K33" i="7"/>
  <c r="M52" i="8"/>
  <c r="M27" i="8"/>
  <c r="K48" i="9"/>
  <c r="G50" i="7"/>
  <c r="G61" i="7" s="1"/>
  <c r="G111" i="7" s="1"/>
  <c r="L59" i="7"/>
  <c r="F79" i="11"/>
  <c r="L123" i="7"/>
  <c r="L125" i="7" s="1"/>
  <c r="I111" i="7"/>
  <c r="I137" i="7" s="1"/>
  <c r="L27" i="7"/>
  <c r="L29" i="7" s="1"/>
  <c r="K91" i="7"/>
  <c r="K54" i="8"/>
  <c r="K92" i="8" s="1"/>
  <c r="K115" i="8" s="1"/>
  <c r="L33" i="7"/>
  <c r="L50" i="7" s="1"/>
  <c r="K50" i="7"/>
  <c r="F56" i="7" s="1"/>
  <c r="F52" i="11"/>
  <c r="G56" i="9"/>
  <c r="J56" i="9"/>
  <c r="K54" i="9"/>
  <c r="F77" i="11" s="1"/>
  <c r="F84" i="11"/>
  <c r="F86" i="11"/>
  <c r="F88" i="11"/>
  <c r="F85" i="11"/>
  <c r="F87" i="11"/>
  <c r="L30" i="9"/>
  <c r="I56" i="9"/>
  <c r="L35" i="9"/>
  <c r="L98" i="7"/>
  <c r="E39" i="3"/>
  <c r="J109" i="7"/>
  <c r="J111" i="7" s="1"/>
  <c r="L107" i="7"/>
  <c r="E40" i="3"/>
  <c r="K109" i="7"/>
  <c r="L30" i="8"/>
  <c r="L31" i="8" s="1"/>
  <c r="I54" i="8"/>
  <c r="I92" i="8" s="1"/>
  <c r="I115" i="8" s="1"/>
  <c r="J92" i="8"/>
  <c r="J115" i="8" s="1"/>
  <c r="M44" i="8"/>
  <c r="M46" i="8" s="1"/>
  <c r="M54" i="8" s="1"/>
  <c r="M79" i="8"/>
  <c r="M90" i="8" s="1"/>
  <c r="M113" i="8"/>
  <c r="L92" i="8"/>
  <c r="L115" i="8" s="1"/>
  <c r="G92" i="8"/>
  <c r="G115" i="8" s="1"/>
  <c r="L54" i="9"/>
  <c r="K35" i="9"/>
  <c r="K30" i="9"/>
  <c r="K125" i="7"/>
  <c r="K29" i="7"/>
  <c r="K61" i="7" l="1"/>
  <c r="G93" i="3"/>
  <c r="L109" i="7"/>
  <c r="M92" i="8"/>
  <c r="M115" i="8" s="1"/>
  <c r="L48" i="9"/>
  <c r="L56" i="9" s="1"/>
  <c r="F91" i="11"/>
  <c r="I93" i="11" s="1"/>
  <c r="L61" i="7"/>
  <c r="L111" i="7" s="1"/>
  <c r="L137" i="7" s="1"/>
  <c r="F58" i="7"/>
  <c r="F54" i="7"/>
  <c r="F56" i="11"/>
  <c r="F58" i="11"/>
  <c r="M30" i="8"/>
  <c r="M31" i="8" s="1"/>
  <c r="G24" i="3"/>
  <c r="K111" i="7"/>
  <c r="K56" i="9"/>
  <c r="E33" i="3"/>
  <c r="J137" i="7"/>
  <c r="J127" i="7"/>
  <c r="G137" i="7"/>
  <c r="G127" i="7"/>
  <c r="E36" i="3"/>
  <c r="F64" i="7"/>
  <c r="F63" i="7"/>
  <c r="E55" i="3" l="1"/>
  <c r="F114" i="7"/>
  <c r="K127" i="7"/>
  <c r="K137" i="7"/>
  <c r="F140" i="7" s="1"/>
  <c r="F113" i="7"/>
  <c r="E43" i="3"/>
  <c r="G45" i="3" s="1"/>
  <c r="F139" i="7"/>
  <c r="E73" i="3" l="1"/>
  <c r="E71" i="3"/>
  <c r="E69" i="3"/>
  <c r="G73" i="3" s="1"/>
  <c r="E65" i="3"/>
  <c r="E63" i="3"/>
  <c r="E59" i="3"/>
  <c r="E72" i="3"/>
  <c r="E70" i="3"/>
  <c r="E66" i="3"/>
  <c r="E64" i="3"/>
  <c r="E60" i="3"/>
  <c r="E58" i="3"/>
  <c r="G66" i="3"/>
  <c r="G76" i="3" l="1"/>
  <c r="G60" i="3"/>
  <c r="F26" i="11" l="1"/>
  <c r="F54" i="11" s="1"/>
  <c r="I63" i="11" s="1"/>
  <c r="I102" i="11" s="1"/>
  <c r="I106" i="11" s="1"/>
  <c r="G96" i="3"/>
  <c r="G9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Rockwell</author>
  </authors>
  <commentList>
    <comment ref="D22" authorId="0" shapeId="0" xr:uid="{00000000-0006-0000-0100-000001000000}">
      <text>
        <r>
          <rPr>
            <b/>
            <sz val="8"/>
            <color indexed="81"/>
            <rFont val="Tahoma"/>
            <family val="2"/>
          </rPr>
          <t>David Rockwell:</t>
        </r>
        <r>
          <rPr>
            <sz val="8"/>
            <color indexed="81"/>
            <rFont val="Tahoma"/>
            <family val="2"/>
          </rPr>
          <t xml:space="preserve">
</t>
        </r>
        <r>
          <rPr>
            <sz val="11"/>
            <color indexed="81"/>
            <rFont val="Tahoma"/>
            <family val="2"/>
          </rPr>
          <t>Changed name from "Sources of Permanent Financing"; also, I reorganized Sources to reflect one-Stop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Rockwell</author>
  </authors>
  <commentList>
    <comment ref="D115" authorId="0" shapeId="0" xr:uid="{00000000-0006-0000-0200-000001000000}">
      <text>
        <r>
          <rPr>
            <b/>
            <sz val="8"/>
            <color indexed="81"/>
            <rFont val="Tahoma"/>
            <family val="2"/>
          </rPr>
          <t>David Rockwell:</t>
        </r>
        <r>
          <rPr>
            <sz val="8"/>
            <color indexed="81"/>
            <rFont val="Tahoma"/>
            <family val="2"/>
          </rPr>
          <t xml:space="preserve">
</t>
        </r>
        <r>
          <rPr>
            <sz val="11"/>
            <color indexed="81"/>
            <rFont val="Tahoma"/>
            <family val="2"/>
          </rPr>
          <t>I have put Reserves above the TDC line, to conform with the DHC format, event though the one-Stop has Reserves below the line.</t>
        </r>
      </text>
    </comment>
  </commentList>
</comments>
</file>

<file path=xl/sharedStrings.xml><?xml version="1.0" encoding="utf-8"?>
<sst xmlns="http://schemas.openxmlformats.org/spreadsheetml/2006/main" count="633" uniqueCount="291">
  <si>
    <t>Acquisition:  Land</t>
  </si>
  <si>
    <t>Acquisition:  Building</t>
  </si>
  <si>
    <t>Architecture and Engineering</t>
  </si>
  <si>
    <t>Survey, Permits, Etc.</t>
  </si>
  <si>
    <t>Clerk of the Works</t>
  </si>
  <si>
    <t>Environmental Engineer</t>
  </si>
  <si>
    <t>Bond Premium</t>
  </si>
  <si>
    <t>Legal</t>
  </si>
  <si>
    <t>Title and Recording</t>
  </si>
  <si>
    <t>Marketing and Rent-Up</t>
  </si>
  <si>
    <t>Real Estate Taxes</t>
  </si>
  <si>
    <t>Insurance</t>
  </si>
  <si>
    <t>Relocation</t>
  </si>
  <si>
    <t>Appraisal</t>
  </si>
  <si>
    <t>Security</t>
  </si>
  <si>
    <t>Constr. Loan Interest</t>
  </si>
  <si>
    <t>Inspecting Engineer</t>
  </si>
  <si>
    <t>MIP</t>
  </si>
  <si>
    <t>Credit Enhancement</t>
  </si>
  <si>
    <t>Letter of Credit Fees</t>
  </si>
  <si>
    <t>Other Financing Fees</t>
  </si>
  <si>
    <t>Development Consultant</t>
  </si>
  <si>
    <t>Other:</t>
  </si>
  <si>
    <t>Soft Cost Contingency</t>
  </si>
  <si>
    <t>Developer Overhead</t>
  </si>
  <si>
    <t>Developer Fee</t>
  </si>
  <si>
    <t>Development Reserves</t>
  </si>
  <si>
    <t>Initial Rent-Up Reserves</t>
  </si>
  <si>
    <t>Operating Reserves</t>
  </si>
  <si>
    <t>Net Worth Account</t>
  </si>
  <si>
    <t>Other Capitalized Reserves</t>
  </si>
  <si>
    <t>TOTAL SOURCES:</t>
  </si>
  <si>
    <t>Budget</t>
  </si>
  <si>
    <t>DHCD; MassHousing; MassDevelopment; MHP</t>
  </si>
  <si>
    <t>Project No.</t>
  </si>
  <si>
    <t>Date of this Report:</t>
  </si>
  <si>
    <t>a.</t>
  </si>
  <si>
    <t>b.</t>
  </si>
  <si>
    <t>c.</t>
  </si>
  <si>
    <t>d.</t>
  </si>
  <si>
    <t>e.</t>
  </si>
  <si>
    <t>a - d</t>
  </si>
  <si>
    <t>Earth Work</t>
  </si>
  <si>
    <t>Site Utilities</t>
  </si>
  <si>
    <t>Roads &amp; Walks</t>
  </si>
  <si>
    <t>Site Improvement</t>
  </si>
  <si>
    <t>Lawns &amp; Planting</t>
  </si>
  <si>
    <t>Geotechnical Conditions</t>
  </si>
  <si>
    <t>Environmental Remediation</t>
  </si>
  <si>
    <t>Demolition</t>
  </si>
  <si>
    <t>Unusual Site Cond</t>
  </si>
  <si>
    <t>Street Address:</t>
  </si>
  <si>
    <t>City or Town</t>
  </si>
  <si>
    <t>Affordable Unit Percentage:</t>
  </si>
  <si>
    <t>General Conditions</t>
  </si>
  <si>
    <t>Builders Overhead</t>
  </si>
  <si>
    <t>Builders Profit</t>
  </si>
  <si>
    <t>Fees to: [Construction Lender Name]</t>
  </si>
  <si>
    <t>Fees to: [Permanent Lender Name]</t>
  </si>
  <si>
    <t>Total 40B Fees:</t>
  </si>
  <si>
    <t>40B Site Approval Application Processing Fee</t>
  </si>
  <si>
    <t>40B Final Approval Processing Fee</t>
  </si>
  <si>
    <t>f.</t>
  </si>
  <si>
    <t>40B Subsidizing Agency Cost Cert. CPA Review Fee</t>
  </si>
  <si>
    <t>Accounting and Cost Certification (Incl. 40B)</t>
  </si>
  <si>
    <t>40B Technical Assistance/Mediation Fund Fee</t>
  </si>
  <si>
    <t>40B Monitoring Agent Fee</t>
  </si>
  <si>
    <t>40B Land Appraisal Cost ("As-Is" Value)</t>
  </si>
  <si>
    <t>Developer Overhead &amp; Fee Percent (of Line 194):</t>
  </si>
  <si>
    <t>Permanent Debt (Senior):</t>
  </si>
  <si>
    <t>95 - 96</t>
  </si>
  <si>
    <t>Total No. of Units:</t>
  </si>
  <si>
    <t>Gross Residential Sq. Ft.:</t>
  </si>
  <si>
    <t>(Numbering Per Section 3 of the OneStop 2000 v1.19)</t>
  </si>
  <si>
    <t xml:space="preserve">                    </t>
  </si>
  <si>
    <t>TOTAL DEVELOPMENT COST</t>
  </si>
  <si>
    <t>LESS:</t>
  </si>
  <si>
    <t>Total Deductions</t>
  </si>
  <si>
    <t>x</t>
  </si>
  <si>
    <t xml:space="preserve">   Allowable Acquisition Cost</t>
  </si>
  <si>
    <t xml:space="preserve">   Developer Overhead</t>
  </si>
  <si>
    <t xml:space="preserve">   Capitalized Reserves</t>
  </si>
  <si>
    <t>ACTUAL PAID DEVELOPER FEE</t>
  </si>
  <si>
    <t>ACTUAL PAID DEVELOPER OVERHEAD</t>
  </si>
  <si>
    <t>ACTUAL PAID DEVELOPMENT CONSULTING FEES</t>
  </si>
  <si>
    <t>a.  If site control is established through an option or purchase-and-sale.agreement, RCC may include non-refundable option and extension fees.</t>
  </si>
  <si>
    <t>b.  If site control is established through ownership of the parcel to be developed, RCC may include  taxes, insurance and interest costs on acquisition financing.</t>
  </si>
  <si>
    <t>COST METHOD</t>
  </si>
  <si>
    <t>(equals: Allowable Acquisition Cost + Hard Costs +</t>
  </si>
  <si>
    <t xml:space="preserve">      First Mortgage Loan</t>
  </si>
  <si>
    <t xml:space="preserve">            Name of Subordinate Lender: _________________________</t>
  </si>
  <si>
    <t xml:space="preserve">      PLUS:   Subordinate Loans, if any (itemize)</t>
  </si>
  <si>
    <t>CASH EQUITY INVESTED BY OWNER</t>
  </si>
  <si>
    <t>PLUS:  As-is Market Value of Land, if any, that Exceeds Purchase Price</t>
  </si>
  <si>
    <t>PLUS:  Deferred Portion of Sub-Total #1 (i.e., Deferred Portion of Maximum Allowable Development Fee)</t>
  </si>
  <si>
    <t>Step 2:  CALCULATION OF ADJUSTED DEVELOPMENT COST</t>
  </si>
  <si>
    <t>Step 3:  CALCULATION OF MAXIMUM ALLOWABLE 40B DEVELOPER FEE AND OVERHEAD</t>
  </si>
  <si>
    <t>Step 4:  CALCULATION OF TOTAL DEVELOPMENT FEES AND OVERHEAD ACTUALLY RECEIVED</t>
  </si>
  <si>
    <t>TIMES:  10%</t>
  </si>
  <si>
    <t>Step 2:  CALCULATION OF TOTAL DEVELOPMENT FEES AND OVERHEAD ACTUALLY RECEIVED</t>
  </si>
  <si>
    <t>OR DEVELOPMENT CONSULTANTS.  IT MAY NOT EXCEED Sub-Total #3 ON ATTACHMENT B.</t>
  </si>
  <si>
    <t>Step  3:  CALCULATION OF OWNER'S EQUITY</t>
  </si>
  <si>
    <t>TOTAL PERMANENT DEBT</t>
  </si>
  <si>
    <t>AS-COMPLETE APPRAISED VALUE</t>
  </si>
  <si>
    <t>LESS:  Permanent Debt</t>
  </si>
  <si>
    <t>Equals:  OWNER'S EQUITY (by Value Method)</t>
  </si>
  <si>
    <t>VALUE METHOD</t>
  </si>
  <si>
    <r>
      <t xml:space="preserve">Sub-Total #2 is TOTAL DEVELOPMENT FEES AND OVERHEAD </t>
    </r>
    <r>
      <rPr>
        <b/>
        <i/>
        <u/>
        <sz val="12"/>
        <rFont val="Times New Roman"/>
        <family val="1"/>
      </rPr>
      <t>ACTUALLY RECEIVED BY DEVELOPER</t>
    </r>
  </si>
  <si>
    <t>CALCULATION OF ANNUAL LIMITED DIVIDEND</t>
  </si>
  <si>
    <t>1234 Main Street</t>
  </si>
  <si>
    <t>Anytown MA</t>
  </si>
  <si>
    <t>Owner Equity (greater of Cost Method or Value Method)</t>
  </si>
  <si>
    <t>Equals:  Annual Limited Dividend</t>
  </si>
  <si>
    <t>Land</t>
  </si>
  <si>
    <t>Total Fees to Lenders:</t>
  </si>
  <si>
    <t>e</t>
  </si>
  <si>
    <t>(sum of a thru e)</t>
  </si>
  <si>
    <t>Other Financing Fees: Tax Credit Allocation Fee</t>
  </si>
  <si>
    <t>USES OF FUNDS</t>
  </si>
  <si>
    <t>SOURCES OF FUNDS</t>
  </si>
  <si>
    <t>Private Equity</t>
  </si>
  <si>
    <t>Owner's Cash Equity</t>
  </si>
  <si>
    <t>Tax Credit Equity (Net)</t>
  </si>
  <si>
    <t>Developer Fee/Overhead Contributed or Loaned</t>
  </si>
  <si>
    <t>Other Private Equity</t>
  </si>
  <si>
    <t>Sub-Total -- Private Equity</t>
  </si>
  <si>
    <t>Public Equity</t>
  </si>
  <si>
    <t>(identify)</t>
  </si>
  <si>
    <t>Sub-Total -- Public Equity</t>
  </si>
  <si>
    <t>Subordinate Debt</t>
  </si>
  <si>
    <t>Sub-Total -- Subordinate Debt</t>
  </si>
  <si>
    <t>MHP Fund Permanent Loan</t>
  </si>
  <si>
    <t>Other Permanent Senior Mortgage</t>
  </si>
  <si>
    <t>Sub-Total -- Permanent Debt (Senior)</t>
  </si>
  <si>
    <t>Approved</t>
  </si>
  <si>
    <t>b + c</t>
  </si>
  <si>
    <t>Acquisition Costs</t>
  </si>
  <si>
    <t>Subtotal -- Acquisition Costs</t>
  </si>
  <si>
    <t>General Development Costs</t>
  </si>
  <si>
    <t>40B Fees</t>
  </si>
  <si>
    <t>Subtotal -- Site Work</t>
  </si>
  <si>
    <t>Total ACTUAL Structural Building Cost per Residential Unit:</t>
  </si>
  <si>
    <t>Total ACTUAL Structural Building Cost per Gross Residential Sq. Ft.:</t>
  </si>
  <si>
    <t>ACTUAL General Conditions Percent:</t>
  </si>
  <si>
    <t>ACTUAL Builders Overhead Percent:</t>
  </si>
  <si>
    <t>ACTUAL Builders Profit Percent:</t>
  </si>
  <si>
    <t>*  NOTE:  At its sole discretion, the Subsidizing Agency may require line item detail  for structural building costs as listed on the separate cost breakdown tab.</t>
  </si>
  <si>
    <t>Construction  Costs -- Structural</t>
  </si>
  <si>
    <t>Construction Costs -- Site Work</t>
  </si>
  <si>
    <t>Subtotal -- Total Improvement Costs (Structural + Sitework)</t>
  </si>
  <si>
    <t xml:space="preserve">TOTAL Construction Costs </t>
  </si>
  <si>
    <t>Construction Costs -- General Conditions and Builders Overhead &amp; Profit</t>
  </si>
  <si>
    <t>Subtotal -- General Conditions and Builders Overhead &amp; Profit</t>
  </si>
  <si>
    <t>Total ACTUAL Total Construction Costs per Residential Unit:</t>
  </si>
  <si>
    <t>Total ACTUAL Total Construction Costs per Gross Residential Sq. Ft.:</t>
  </si>
  <si>
    <t>Subtotal -- General Development Costs</t>
  </si>
  <si>
    <t>Subtotal -- Total Development Costs not including Developer Fee, Developer Overhead or Capitalized Reserves</t>
  </si>
  <si>
    <t>TOTAL ACTUAL Development Costs (without fees and reserves) per Res. Unit:</t>
  </si>
  <si>
    <t>TOTAL ACTUAL Development Costs (including fees and reserves) per Res. Unit:</t>
  </si>
  <si>
    <t>Subtotal -- Developer Overhead &amp; Fee</t>
  </si>
  <si>
    <t>Capitalized Reserves</t>
  </si>
  <si>
    <t>Developer Overhead and Fee</t>
  </si>
  <si>
    <t>Subtotal -- Capitalized Reserves</t>
  </si>
  <si>
    <t>TOTAL DEVELOPMENT COSTS, including Developer Fee &amp; Overhead and Capitalized Reserves</t>
  </si>
  <si>
    <t>TOTAL ACTUAL Development Costs (without fees and reserves) per Gross Res. Sq.Ft.:</t>
  </si>
  <si>
    <t>TOTAL ACTUAL Development Costs (including fees and reserves) per Gross Res. Sq. Ft.:</t>
  </si>
  <si>
    <t>Final Approved Budget</t>
  </si>
  <si>
    <t>Accounts Payable Balances</t>
  </si>
  <si>
    <t>Total Actual Costs</t>
  </si>
  <si>
    <t>(Over)/Under Budget</t>
  </si>
  <si>
    <t>One-Stop Reference No.</t>
  </si>
  <si>
    <t>Special Data</t>
  </si>
  <si>
    <t>Actual Sources Invested/Paid In to Date</t>
  </si>
  <si>
    <t>Accounts Receivable Balances</t>
  </si>
  <si>
    <t>Total Actual Sources</t>
  </si>
  <si>
    <t>MassHousing Loan</t>
  </si>
  <si>
    <t>Building Shell</t>
  </si>
  <si>
    <t>Rehabilitation or Construction Costs</t>
  </si>
  <si>
    <t>Amortized and Expensed Costs</t>
  </si>
  <si>
    <t>Non-Deductible Costs</t>
  </si>
  <si>
    <t>Actual Costs Paid or Incurred to Date</t>
  </si>
  <si>
    <t>Time Period Covered:</t>
  </si>
  <si>
    <r>
      <t xml:space="preserve">2.  </t>
    </r>
    <r>
      <rPr>
        <b/>
        <sz val="16"/>
        <rFont val="Times New Roman"/>
        <family val="1"/>
      </rPr>
      <t>Reasonable Carrying Costs</t>
    </r>
    <r>
      <rPr>
        <sz val="16"/>
        <rFont val="Times New Roman"/>
        <family val="1"/>
      </rPr>
      <t xml:space="preserve"> (RCC) may include the following, up to a maximum of 20%* of As-Is Market Value:</t>
    </r>
  </si>
  <si>
    <t>* The maximum RCC inflation figure is 10% for tax-credit projects.</t>
  </si>
  <si>
    <t>Line 197, Att A-1</t>
  </si>
  <si>
    <t>Line 196, Att A-1</t>
  </si>
  <si>
    <t xml:space="preserve">   Development Consulting Fees*</t>
  </si>
  <si>
    <t>Other Consultants (describe):</t>
  </si>
  <si>
    <t>Line 214, Att A-1</t>
  </si>
  <si>
    <t>Plus:  ACTUAL PAID DEVELOPER OVERHEAD</t>
  </si>
  <si>
    <t>Plus:  ACTUAL PAID DEVELOPMENT CONSULTING FEES</t>
  </si>
  <si>
    <t>Plus:  80% of All Reserves to be Funded to Owner within 5 years of completion</t>
  </si>
  <si>
    <t>applicant supplies this figure</t>
  </si>
  <si>
    <t>Step 1:  MAXIMUM ALLOWABLE DEVELOPMENT FEE FOR PURPOSES OF CALCULATING LIMITED DIVIDEND</t>
  </si>
  <si>
    <t>from Att B</t>
  </si>
  <si>
    <t>provided by applicant</t>
  </si>
  <si>
    <t>Appraisal and Market Study</t>
  </si>
  <si>
    <t xml:space="preserve">Developer Fee </t>
  </si>
  <si>
    <t>Building Structure Costs*</t>
  </si>
  <si>
    <t>f</t>
  </si>
  <si>
    <t>Att A-1: lines 81 + 82 + 84</t>
  </si>
  <si>
    <t>NOTE:  In order to approximate a market valuation, this calculation is to be based on that value of the property which is the greater of (a) replacement cost (“Cost Method”) or (b) appraised value less amounts of  permanent loan(s) (“Value Method”).   Calculate Owner’s Equity by both methods and select the greater of the two.</t>
  </si>
  <si>
    <t>Prepared by:</t>
  </si>
  <si>
    <t>Name and Title</t>
  </si>
  <si>
    <t>Company or Organization Represented</t>
  </si>
  <si>
    <t>x/xx/xxxx</t>
  </si>
  <si>
    <t>xx/xx/xxxx    to    xx/xx/xxxx</t>
  </si>
  <si>
    <t>SHOWING COST ALLOCATIONS</t>
  </si>
  <si>
    <t>ATTACHMENT B -- SCHEDULE of TOTAL CHAPTER 40B MAXIMUM ALLOWABLE DEVELOPER FEE AND OVERHEAD</t>
  </si>
  <si>
    <t>ATTACHMENT  C  --  SCHEDULE SHOWING CALCULATION OF OWNER’S EQUITY and LIMITED DIVIDEND UNDER CHAPTER 40B</t>
  </si>
  <si>
    <t>from appraisal engaged by Subsidizing Agency</t>
  </si>
  <si>
    <t xml:space="preserve">ATTACHMENT A-1 -- SCHEDULE of ACTUAL and BUDGETED DEVELOPMENT SOURCES AND USES </t>
  </si>
  <si>
    <r>
      <t xml:space="preserve">DEVELOPMENT NAME: </t>
    </r>
    <r>
      <rPr>
        <u/>
        <sz val="18"/>
        <rFont val="Times New Roman"/>
        <family val="1"/>
      </rPr>
      <t xml:space="preserve">   </t>
    </r>
  </si>
  <si>
    <t>Subtotal -- Total Improvement Costs (Structural and Sitework)</t>
  </si>
  <si>
    <t xml:space="preserve">ATTACHMENT A-2 -- SCHEDULE of ACTUAL and BUDGETED DEVELOPMENT SOURCES AND USES </t>
  </si>
  <si>
    <t>(40B Developments with Tax-Credits)</t>
  </si>
  <si>
    <t>(40B Developments with Tax Credits)</t>
  </si>
  <si>
    <t>Line 189, Att A-1</t>
  </si>
  <si>
    <t>c.  Any interim income earned from existing operating properties on the site must be deducted from RCC.</t>
  </si>
  <si>
    <t>143a</t>
  </si>
  <si>
    <t>143b</t>
  </si>
  <si>
    <t>Contingency</t>
  </si>
  <si>
    <t>143c</t>
  </si>
  <si>
    <t>Sub-Total -- Building Structure Costs</t>
  </si>
  <si>
    <r>
      <t xml:space="preserve">Equals:   </t>
    </r>
    <r>
      <rPr>
        <b/>
        <i/>
        <sz val="12"/>
        <rFont val="Arial"/>
        <family val="2"/>
      </rPr>
      <t>SUB-TOTAL #1</t>
    </r>
  </si>
  <si>
    <r>
      <t xml:space="preserve">Equals:  ADJUSTED DEVELOPMENT COST </t>
    </r>
    <r>
      <rPr>
        <b/>
        <i/>
        <sz val="12"/>
        <rFont val="Times New Roman"/>
        <family val="1"/>
      </rPr>
      <t>(Sub-Total #2)</t>
    </r>
  </si>
  <si>
    <r>
      <rPr>
        <b/>
        <u/>
        <sz val="14"/>
        <rFont val="Times New Roman"/>
        <family val="1"/>
      </rPr>
      <t>MAXIMUM ALLOWABLE</t>
    </r>
    <r>
      <rPr>
        <b/>
        <sz val="14"/>
        <rFont val="Times New Roman"/>
        <family val="1"/>
      </rPr>
      <t xml:space="preserve"> DEVELOPMENT FEE as CALCULATED At Sub-Total #3 of Attachment B </t>
    </r>
    <r>
      <rPr>
        <b/>
        <i/>
        <sz val="14"/>
        <rFont val="Times New Roman"/>
        <family val="1"/>
      </rPr>
      <t>(Sub-Total #1)</t>
    </r>
  </si>
  <si>
    <r>
      <t xml:space="preserve">Equals:  OWNER'S EQUITY by COST METHOD </t>
    </r>
    <r>
      <rPr>
        <b/>
        <i/>
        <sz val="12"/>
        <rFont val="Times New Roman"/>
        <family val="1"/>
      </rPr>
      <t>(Sub-Total #3)</t>
    </r>
  </si>
  <si>
    <t>93a</t>
  </si>
  <si>
    <t>93b</t>
  </si>
  <si>
    <t>93c</t>
  </si>
  <si>
    <t>93d</t>
  </si>
  <si>
    <t>93e</t>
  </si>
  <si>
    <t xml:space="preserve">   Developer Fee (paid and deferred)</t>
  </si>
  <si>
    <t>Syndication Costs</t>
  </si>
  <si>
    <t xml:space="preserve">   Syndication Costs</t>
  </si>
  <si>
    <t>Line 191, Att A-1</t>
  </si>
  <si>
    <t xml:space="preserve">  *Development Consulting Fees must include all development and financing consultants, including consultants involved in financing, development, historic preservation, tenant relocation, et. al.</t>
  </si>
  <si>
    <t xml:space="preserve"> Soft Costs + Fee and Overhead and Reserves)</t>
  </si>
  <si>
    <t xml:space="preserve">AAC (above) plus subtotals on Att A-1 for hard costs, </t>
  </si>
  <si>
    <t xml:space="preserve">   soft costs, fees/overhead, and reserves</t>
  </si>
  <si>
    <t>Allowable Acquisition Cost (AAC), above in Step 1</t>
  </si>
  <si>
    <t>Definition of Pre-Permitting Land Value</t>
  </si>
  <si>
    <r>
      <t xml:space="preserve">Pre-Permitting Land Value is the sum of </t>
    </r>
    <r>
      <rPr>
        <b/>
        <sz val="16"/>
        <rFont val="Times New Roman"/>
        <family val="1"/>
      </rPr>
      <t>As-Is Market Value</t>
    </r>
    <r>
      <rPr>
        <sz val="16"/>
        <rFont val="Times New Roman"/>
        <family val="1"/>
      </rPr>
      <t xml:space="preserve"> and </t>
    </r>
    <r>
      <rPr>
        <b/>
        <sz val="16"/>
        <rFont val="Times New Roman"/>
        <family val="1"/>
      </rPr>
      <t>Reasonable Carrying Costs</t>
    </r>
    <r>
      <rPr>
        <sz val="16"/>
        <rFont val="Times New Roman"/>
        <family val="1"/>
      </rPr>
      <t>.  Each of these is defined below:</t>
    </r>
  </si>
  <si>
    <t>lesser of Lines 160 and 163, Att A-1</t>
  </si>
  <si>
    <r>
      <t xml:space="preserve">ALLOWABLE ACQUISITION COST (AAC):  </t>
    </r>
    <r>
      <rPr>
        <b/>
        <i/>
        <sz val="12"/>
        <rFont val="Times New Roman"/>
        <family val="1"/>
      </rPr>
      <t xml:space="preserve">Lesser of: </t>
    </r>
  </si>
  <si>
    <t>Pre-Permit Land Value for 40B Limited Dividend (to be inserted by developer's accountant).  This is shown for 40B purposes; it is not part of Calculations in this Attachment A-1, but is used in Max Fee and Adjusted TDC calculations on Attachments B and C.  See definition on the Pre-Permit Land Value Definition tab.</t>
  </si>
  <si>
    <t>date of form:</t>
  </si>
  <si>
    <r>
      <t xml:space="preserve">DEVELOPMENT ENTITY: </t>
    </r>
    <r>
      <rPr>
        <u/>
        <sz val="18"/>
        <rFont val="Times New Roman"/>
        <family val="1"/>
      </rPr>
      <t xml:space="preserve">   </t>
    </r>
  </si>
  <si>
    <t xml:space="preserve">Development Name: </t>
  </si>
  <si>
    <t xml:space="preserve">Development Entity: </t>
  </si>
  <si>
    <t xml:space="preserve">Prepared by: </t>
  </si>
  <si>
    <t>Company or Organization Represented:</t>
  </si>
  <si>
    <t>Sub-Total #1 above minus Sub-Total #2 above. Unless Max Allowable Fee has been exceeded, it should equal line 83 in Att A.  If Max Allowable fee has been exceeded, the paid Developer Fee figure must be reduced in Att A so that Max Allowable Fee is not exceeded.</t>
  </si>
  <si>
    <t>Att. A: If greater than zero, Pre-Permit Value (at line 160) minus Actual Acquisition (at line 161).</t>
  </si>
  <si>
    <t>LESS:  Amount, if any, by which Acquisition Cost Exceeds Pre-Permit Land Value</t>
  </si>
  <si>
    <t>Att. A: If greater than zero, Actual Acquisition Cost (at line 161) minus Pre-Permit Land Value (at line 160).</t>
  </si>
  <si>
    <t xml:space="preserve">       PRE-PERMIT LAND VALUE and ACTUAL ACQUISITION COST</t>
  </si>
  <si>
    <r>
      <t xml:space="preserve">Equals:  TOTAL OF FOUR LINES ABOVE </t>
    </r>
    <r>
      <rPr>
        <b/>
        <i/>
        <sz val="12"/>
        <rFont val="Times New Roman"/>
        <family val="1"/>
      </rPr>
      <t>(Sub-Total #4)</t>
    </r>
  </si>
  <si>
    <r>
      <t xml:space="preserve">Equals:  TOTAL OF FOUR LINES ABOVE  </t>
    </r>
    <r>
      <rPr>
        <b/>
        <i/>
        <sz val="12"/>
        <rFont val="Times New Roman"/>
        <family val="1"/>
      </rPr>
      <t>(Sub-Total #2)</t>
    </r>
  </si>
  <si>
    <t>80% OF ALL RESERVES TO BE FUNDED TO OWNER WITHIN 5 YEARS OF COMPETION</t>
  </si>
  <si>
    <t>Fees to: [Others]</t>
  </si>
  <si>
    <r>
      <t xml:space="preserve">Sub-Total #4 is TOTAL DEVELOPMENT FEES AND OVERHEAD </t>
    </r>
    <r>
      <rPr>
        <b/>
        <i/>
        <u/>
        <sz val="12"/>
        <rFont val="Times New Roman"/>
        <family val="1"/>
      </rPr>
      <t xml:space="preserve">ACTUALLY RECEIVED </t>
    </r>
    <r>
      <rPr>
        <b/>
        <i/>
        <sz val="12"/>
        <rFont val="Times New Roman"/>
        <family val="1"/>
      </rPr>
      <t>BY DEVELOPER</t>
    </r>
  </si>
  <si>
    <t xml:space="preserve">OR DEVELOPMENT CONSULTANTS.  IT MAY NOT EXCEED Sub-Total #3; if it does, consult your subsidizing agency.   In order for </t>
  </si>
  <si>
    <t>this cost certification to be accepted, paid developer fee/overhead/consulting in excess of the allowed amount may be reduced</t>
  </si>
  <si>
    <t>from  tax credits or other subsidies provided by the subsidizing agency, and the amount of fee must be reduced</t>
  </si>
  <si>
    <t xml:space="preserve"> in lines 196 or 197 so that Sub-Total #4 equals Sub-Total #3.</t>
  </si>
  <si>
    <r>
      <t xml:space="preserve">1. </t>
    </r>
    <r>
      <rPr>
        <b/>
        <sz val="16"/>
        <rFont val="Times New Roman"/>
        <family val="1"/>
      </rPr>
      <t xml:space="preserve">As-Is Market Value </t>
    </r>
    <r>
      <rPr>
        <sz val="16"/>
        <rFont val="Times New Roman"/>
        <family val="1"/>
      </rPr>
      <t>is the value of the property under current zoning at the time of the developer's application for a Project Eligibility Letter, and it must exclude any value created by a previously-issued Comprehensive Permit.  It should be supported by an appraisal of this as-is market value.</t>
    </r>
  </si>
  <si>
    <t>93f</t>
  </si>
  <si>
    <t>93g</t>
  </si>
  <si>
    <t>93h</t>
  </si>
  <si>
    <t>SUBTOTAL #1 (COPY from above), plus…</t>
  </si>
  <si>
    <t>(A) If Adjusted Development Cost is less than $15MM:</t>
  </si>
  <si>
    <t>(1)  PLUS:   15% of First $3,000,000 of Sub-Total #2</t>
  </si>
  <si>
    <t>(2)  PLUS:   12.5% of Next $2,000,000 of Sub-Total #2</t>
  </si>
  <si>
    <t>(3)  PLUS:  10% of (Sub-Total #2 Minus $5,000,000)</t>
  </si>
  <si>
    <t>(B) If Adjusted Development Cost is equal to or greater than $15MM and equal to or less than $25MM:</t>
  </si>
  <si>
    <t>(3)  PLUS:  10% of (difference between $5MM and $15MM)</t>
  </si>
  <si>
    <t>(4)  PLUS:  7.5% of amount between $15MM and $25MM:</t>
  </si>
  <si>
    <t>(C) If Adjusted Development Cost is greater than $25MM:</t>
  </si>
  <si>
    <t>(4)  PLUS:  7.5% of (difference between $25MM and $15MM)</t>
  </si>
  <si>
    <t>(5)  PLUS:  5% of amount greater than $25MM</t>
  </si>
  <si>
    <r>
      <t xml:space="preserve">Equals:  MAXIMUM DEVELOPMENT FEE </t>
    </r>
    <r>
      <rPr>
        <b/>
        <i/>
        <sz val="12"/>
        <rFont val="Times New Roman"/>
        <family val="1"/>
      </rPr>
      <t>(Sub-Total #3)</t>
    </r>
  </si>
  <si>
    <r>
      <t xml:space="preserve">Sub-Total #3 is  </t>
    </r>
    <r>
      <rPr>
        <b/>
        <i/>
        <u/>
        <sz val="12"/>
        <rFont val="Times New Roman"/>
        <family val="1"/>
      </rPr>
      <t>MAXIMUM ALLOWABLE</t>
    </r>
    <r>
      <rPr>
        <b/>
        <i/>
        <sz val="12"/>
        <rFont val="Times New Roman"/>
        <family val="1"/>
      </rPr>
      <t xml:space="preserve"> AMOUNT for DEVELOPER FEE and OVERHEAD and DEVELOPMENT CONSULTING FEES</t>
    </r>
  </si>
  <si>
    <t>Line 197, Att A</t>
  </si>
  <si>
    <t>Line 196, Att A</t>
  </si>
  <si>
    <t>sum of Lines 189, 190 and 191, Att A</t>
  </si>
  <si>
    <t>Excess above Maximum Allowable Fee, if Any</t>
  </si>
  <si>
    <t>d - a</t>
  </si>
  <si>
    <t>If there is an Identity of Interest between the Developer and the Seller of the Land, please so indicate by typing "x" in this box:                  If there is Identity of Interest, there will be a small negative impact on Maximum Allowable Development Fee and Borrower Equity, as calculated under Cost Method on Attachments B and C.</t>
  </si>
  <si>
    <t xml:space="preserve">5% if there is no Identity of Interest between Developer and Seller of the Development Site; 2.5% if there 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</si>
</sst>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76">
    <font>
      <sz val="10"/>
      <name val="Arial"/>
    </font>
    <font>
      <sz val="10"/>
      <name val="Arial"/>
      <family val="2"/>
    </font>
    <font>
      <sz val="12"/>
      <name val="Times New Roman"/>
      <family val="1"/>
    </font>
    <font>
      <u/>
      <sz val="12"/>
      <name val="Times New Roman"/>
      <family val="1"/>
    </font>
    <font>
      <u/>
      <sz val="11"/>
      <name val="Times New Roman"/>
      <family val="1"/>
    </font>
    <font>
      <sz val="11"/>
      <name val="Times New Roman"/>
      <family val="1"/>
    </font>
    <font>
      <b/>
      <sz val="11"/>
      <name val="Times New Roman"/>
      <family val="1"/>
    </font>
    <font>
      <sz val="11"/>
      <name val="Arial"/>
      <family val="2"/>
    </font>
    <font>
      <b/>
      <u/>
      <sz val="11"/>
      <name val="Times New Roman"/>
      <family val="1"/>
    </font>
    <font>
      <u/>
      <sz val="6"/>
      <name val="Times New Roman"/>
      <family val="1"/>
    </font>
    <font>
      <sz val="6"/>
      <name val="Arial"/>
      <family val="2"/>
    </font>
    <font>
      <sz val="11"/>
      <color indexed="12"/>
      <name val="Arial"/>
      <family val="2"/>
    </font>
    <font>
      <b/>
      <sz val="11"/>
      <name val="Arial"/>
      <family val="2"/>
    </font>
    <font>
      <sz val="8"/>
      <name val="Times New Roman"/>
      <family val="1"/>
    </font>
    <font>
      <sz val="8"/>
      <name val="Arial"/>
      <family val="2"/>
    </font>
    <font>
      <sz val="11"/>
      <color indexed="18"/>
      <name val="Arial"/>
      <family val="2"/>
    </font>
    <font>
      <sz val="10"/>
      <name val="Arial"/>
      <family val="2"/>
    </font>
    <font>
      <sz val="12"/>
      <color indexed="12"/>
      <name val="Times New Roman"/>
      <family val="1"/>
    </font>
    <font>
      <b/>
      <i/>
      <sz val="11"/>
      <name val="Times New Roman"/>
      <family val="1"/>
    </font>
    <font>
      <sz val="10"/>
      <color indexed="12"/>
      <name val="Arial"/>
      <family val="2"/>
    </font>
    <font>
      <sz val="10"/>
      <name val="Times New Roman"/>
      <family val="1"/>
    </font>
    <font>
      <i/>
      <sz val="10"/>
      <name val="Times New Roman"/>
      <family val="1"/>
    </font>
    <font>
      <b/>
      <sz val="14"/>
      <name val="Times New Roman"/>
      <family val="1"/>
    </font>
    <font>
      <sz val="6"/>
      <name val="Times New Roman"/>
      <family val="1"/>
    </font>
    <font>
      <u/>
      <sz val="10"/>
      <name val="Times New Roman"/>
      <family val="1"/>
    </font>
    <font>
      <sz val="10"/>
      <name val="Arial"/>
      <family val="2"/>
    </font>
    <font>
      <sz val="16"/>
      <color indexed="12"/>
      <name val="Times New Roman"/>
      <family val="1"/>
    </font>
    <font>
      <b/>
      <sz val="8"/>
      <color indexed="81"/>
      <name val="Tahoma"/>
      <family val="2"/>
    </font>
    <font>
      <sz val="10"/>
      <color indexed="8"/>
      <name val="Times New Roman"/>
      <family val="1"/>
    </font>
    <font>
      <sz val="8"/>
      <color indexed="8"/>
      <name val="Times New Roman"/>
      <family val="1"/>
    </font>
    <font>
      <b/>
      <sz val="12"/>
      <color indexed="8"/>
      <name val="Times New Roman"/>
      <family val="1"/>
    </font>
    <font>
      <sz val="10"/>
      <color indexed="8"/>
      <name val="TimesNewRomanPS"/>
    </font>
    <font>
      <sz val="16"/>
      <name val="Times New Roman"/>
      <family val="1"/>
    </font>
    <font>
      <b/>
      <sz val="10"/>
      <name val="Arial"/>
      <family val="2"/>
    </font>
    <font>
      <b/>
      <sz val="12"/>
      <name val="Times New Roman"/>
      <family val="1"/>
    </font>
    <font>
      <b/>
      <i/>
      <sz val="12"/>
      <name val="Times New Roman"/>
      <family val="1"/>
    </font>
    <font>
      <b/>
      <sz val="12"/>
      <name val="Arial"/>
      <family val="2"/>
    </font>
    <font>
      <sz val="12"/>
      <name val="Arial"/>
      <family val="2"/>
    </font>
    <font>
      <b/>
      <sz val="14"/>
      <name val="Arial"/>
      <family val="2"/>
    </font>
    <font>
      <sz val="14"/>
      <name val="Arial"/>
      <family val="2"/>
    </font>
    <font>
      <b/>
      <i/>
      <u/>
      <sz val="12"/>
      <name val="Times New Roman"/>
      <family val="1"/>
    </font>
    <font>
      <b/>
      <sz val="18"/>
      <name val="Times New Roman"/>
      <family val="1"/>
    </font>
    <font>
      <sz val="8"/>
      <color indexed="81"/>
      <name val="Tahoma"/>
      <family val="2"/>
    </font>
    <font>
      <sz val="11"/>
      <color indexed="81"/>
      <name val="Tahoma"/>
      <family val="2"/>
    </font>
    <font>
      <i/>
      <sz val="11"/>
      <name val="Times New Roman"/>
      <family val="1"/>
    </font>
    <font>
      <sz val="18"/>
      <name val="Times New Roman"/>
      <family val="1"/>
    </font>
    <font>
      <sz val="14"/>
      <name val="Times New Roman"/>
      <family val="1"/>
    </font>
    <font>
      <b/>
      <sz val="16"/>
      <name val="Times New Roman"/>
      <family val="1"/>
    </font>
    <font>
      <sz val="16"/>
      <name val="Arial"/>
      <family val="2"/>
    </font>
    <font>
      <b/>
      <sz val="10"/>
      <color indexed="8"/>
      <name val="TimesNewRomanPS"/>
    </font>
    <font>
      <i/>
      <sz val="11"/>
      <name val="Arial"/>
      <family val="2"/>
    </font>
    <font>
      <i/>
      <sz val="14"/>
      <name val="Times New Roman"/>
      <family val="1"/>
    </font>
    <font>
      <b/>
      <sz val="16"/>
      <name val="Arial"/>
      <family val="2"/>
    </font>
    <font>
      <b/>
      <i/>
      <sz val="14"/>
      <name val="Times New Roman"/>
      <family val="1"/>
    </font>
    <font>
      <sz val="16"/>
      <color indexed="12"/>
      <name val="Arial"/>
      <family val="2"/>
    </font>
    <font>
      <b/>
      <sz val="20"/>
      <name val="Times New Roman"/>
      <family val="1"/>
    </font>
    <font>
      <u/>
      <sz val="16"/>
      <name val="Times New Roman"/>
      <family val="1"/>
    </font>
    <font>
      <b/>
      <u/>
      <sz val="14"/>
      <name val="Times New Roman"/>
      <family val="1"/>
    </font>
    <font>
      <b/>
      <i/>
      <sz val="14"/>
      <name val="Arial"/>
      <family val="2"/>
    </font>
    <font>
      <b/>
      <sz val="22"/>
      <name val="Times New Roman"/>
      <family val="1"/>
    </font>
    <font>
      <u/>
      <sz val="18"/>
      <name val="Times New Roman"/>
      <family val="1"/>
    </font>
    <font>
      <b/>
      <i/>
      <sz val="16"/>
      <name val="Times New Roman"/>
      <family val="1"/>
    </font>
    <font>
      <i/>
      <sz val="18"/>
      <name val="Times New Roman"/>
      <family val="1"/>
    </font>
    <font>
      <b/>
      <sz val="18"/>
      <name val="Arial"/>
      <family val="2"/>
    </font>
    <font>
      <i/>
      <sz val="16"/>
      <name val="Times New Roman"/>
      <family val="1"/>
    </font>
    <font>
      <sz val="18"/>
      <color indexed="18"/>
      <name val="Arial"/>
      <family val="2"/>
    </font>
    <font>
      <sz val="18"/>
      <name val="Arial"/>
      <family val="2"/>
    </font>
    <font>
      <sz val="16"/>
      <color indexed="18"/>
      <name val="Arial"/>
      <family val="2"/>
    </font>
    <font>
      <b/>
      <i/>
      <sz val="16"/>
      <name val="Arial"/>
      <family val="2"/>
    </font>
    <font>
      <b/>
      <i/>
      <sz val="18"/>
      <name val="Times New Roman"/>
      <family val="1"/>
    </font>
    <font>
      <b/>
      <i/>
      <sz val="12"/>
      <name val="Arial"/>
      <family val="2"/>
    </font>
    <font>
      <sz val="16"/>
      <color theme="1" tint="0.34998626667073579"/>
      <name val="Arial"/>
      <family val="2"/>
    </font>
    <font>
      <sz val="14"/>
      <color indexed="12"/>
      <name val="Arial"/>
      <family val="2"/>
    </font>
    <font>
      <sz val="11"/>
      <color rgb="FFFF0000"/>
      <name val="Arial"/>
      <family val="2"/>
    </font>
    <font>
      <sz val="16"/>
      <color theme="1"/>
      <name val="Arial"/>
      <family val="2"/>
    </font>
    <font>
      <sz val="20"/>
      <color theme="3" tint="0.39997558519241921"/>
      <name val="Arial"/>
      <family val="2"/>
    </font>
  </fonts>
  <fills count="5">
    <fill>
      <patternFill patternType="none"/>
    </fill>
    <fill>
      <patternFill patternType="gray125"/>
    </fill>
    <fill>
      <patternFill patternType="solid">
        <fgColor theme="1" tint="0.34998626667073579"/>
        <bgColor indexed="64"/>
      </patternFill>
    </fill>
    <fill>
      <patternFill patternType="solid">
        <fgColor theme="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3" fontId="16"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0" fontId="16" fillId="0" borderId="0"/>
    <xf numFmtId="9" fontId="1" fillId="0" borderId="0" applyFont="0" applyFill="0" applyBorder="0" applyAlignment="0" applyProtection="0"/>
  </cellStyleXfs>
  <cellXfs count="536">
    <xf numFmtId="0" fontId="0" fillId="0" borderId="0" xfId="0"/>
    <xf numFmtId="0" fontId="48" fillId="0" borderId="0" xfId="0" applyFont="1"/>
    <xf numFmtId="0" fontId="32" fillId="0" borderId="0" xfId="0" applyFont="1" applyAlignment="1">
      <alignment horizontal="left" indent="2"/>
    </xf>
    <xf numFmtId="0" fontId="47" fillId="0" borderId="1" xfId="0" applyFont="1" applyBorder="1" applyAlignment="1"/>
    <xf numFmtId="0" fontId="48" fillId="0" borderId="0" xfId="0" applyFont="1" applyFill="1"/>
    <xf numFmtId="0" fontId="32" fillId="0" borderId="0" xfId="0" applyFont="1" applyFill="1" applyAlignment="1">
      <alignment horizontal="left" wrapText="1" indent="2"/>
    </xf>
    <xf numFmtId="0" fontId="32" fillId="0" borderId="0" xfId="0" applyFont="1" applyFill="1"/>
    <xf numFmtId="6" fontId="50" fillId="0" borderId="0" xfId="0" applyNumberFormat="1" applyFont="1" applyFill="1" applyBorder="1" applyAlignment="1" applyProtection="1">
      <alignment horizontal="right" vertical="center"/>
    </xf>
    <xf numFmtId="6" fontId="52" fillId="0" borderId="2" xfId="0" applyNumberFormat="1" applyFont="1" applyFill="1" applyBorder="1" applyAlignment="1" applyProtection="1">
      <alignment horizontal="right"/>
    </xf>
    <xf numFmtId="6" fontId="52" fillId="0" borderId="2" xfId="0" applyNumberFormat="1" applyFont="1" applyFill="1" applyBorder="1" applyAlignment="1" applyProtection="1">
      <alignment horizontal="right" vertical="center"/>
    </xf>
    <xf numFmtId="0" fontId="38" fillId="0" borderId="0" xfId="0" applyFont="1" applyFill="1" applyAlignment="1">
      <alignment horizontal="center"/>
    </xf>
    <xf numFmtId="0" fontId="0" fillId="0" borderId="0" xfId="0" applyFill="1" applyAlignment="1" applyProtection="1">
      <protection locked="0"/>
    </xf>
    <xf numFmtId="0" fontId="33" fillId="0" borderId="0" xfId="0" applyFont="1" applyFill="1" applyBorder="1" applyAlignment="1" applyProtection="1">
      <protection locked="0"/>
    </xf>
    <xf numFmtId="0" fontId="0" fillId="0" borderId="0" xfId="0" applyFill="1" applyBorder="1" applyAlignment="1" applyProtection="1">
      <protection locked="0"/>
    </xf>
    <xf numFmtId="0" fontId="45" fillId="0" borderId="0" xfId="0" applyFont="1" applyFill="1" applyAlignment="1" applyProtection="1">
      <alignment horizontal="centerContinuous"/>
      <protection locked="0"/>
    </xf>
    <xf numFmtId="0" fontId="2" fillId="0" borderId="0" xfId="0" applyFont="1" applyFill="1" applyAlignment="1" applyProtection="1">
      <alignment horizontal="centerContinuous"/>
      <protection locked="0"/>
    </xf>
    <xf numFmtId="0" fontId="0" fillId="0" borderId="0" xfId="0" applyFill="1" applyAlignment="1" applyProtection="1">
      <alignment horizontal="centerContinuous"/>
      <protection locked="0"/>
    </xf>
    <xf numFmtId="0" fontId="16" fillId="0" borderId="0" xfId="0" applyFont="1" applyFill="1" applyBorder="1" applyAlignment="1" applyProtection="1">
      <protection locked="0"/>
    </xf>
    <xf numFmtId="0" fontId="51" fillId="0" borderId="0" xfId="0" applyFont="1" applyFill="1" applyAlignment="1" applyProtection="1">
      <alignment horizontal="centerContinuous"/>
      <protection locked="0"/>
    </xf>
    <xf numFmtId="0" fontId="2" fillId="0" borderId="0" xfId="0" applyFont="1" applyFill="1" applyAlignment="1" applyProtection="1">
      <protection locked="0"/>
    </xf>
    <xf numFmtId="0" fontId="32" fillId="0" borderId="0" xfId="0" applyFont="1" applyFill="1" applyAlignment="1" applyProtection="1">
      <alignment horizontal="right"/>
      <protection locked="0"/>
    </xf>
    <xf numFmtId="0" fontId="26" fillId="0" borderId="3" xfId="0" applyFont="1" applyFill="1" applyBorder="1" applyAlignment="1" applyProtection="1">
      <alignment horizontal="center"/>
      <protection locked="0"/>
    </xf>
    <xf numFmtId="0" fontId="26" fillId="0" borderId="0" xfId="0" applyFont="1" applyFill="1" applyBorder="1" applyAlignment="1" applyProtection="1">
      <alignment horizontal="left"/>
      <protection locked="0"/>
    </xf>
    <xf numFmtId="0" fontId="26" fillId="0" borderId="3" xfId="0" applyFont="1" applyFill="1" applyBorder="1" applyAlignment="1" applyProtection="1">
      <alignment horizontal="left"/>
      <protection locked="0"/>
    </xf>
    <xf numFmtId="0" fontId="19" fillId="0" borderId="3" xfId="0" applyFont="1" applyFill="1" applyBorder="1" applyAlignment="1" applyProtection="1">
      <protection locked="0"/>
    </xf>
    <xf numFmtId="0" fontId="17" fillId="0" borderId="0" xfId="0" applyFont="1" applyFill="1" applyBorder="1" applyAlignment="1" applyProtection="1">
      <alignment horizontal="center"/>
      <protection locked="0"/>
    </xf>
    <xf numFmtId="0" fontId="0" fillId="0" borderId="0" xfId="0" applyFill="1" applyProtection="1">
      <protection locked="0"/>
    </xf>
    <xf numFmtId="3" fontId="11" fillId="0" borderId="0" xfId="0" applyNumberFormat="1" applyFont="1" applyFill="1" applyBorder="1" applyAlignment="1" applyProtection="1">
      <alignment horizontal="center"/>
      <protection locked="0"/>
    </xf>
    <xf numFmtId="1" fontId="54" fillId="0" borderId="3" xfId="0" applyNumberFormat="1"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3" fontId="7" fillId="0" borderId="0" xfId="0" applyNumberFormat="1" applyFont="1" applyFill="1" applyBorder="1" applyAlignment="1" applyProtection="1">
      <alignment horizontal="center"/>
      <protection locked="0"/>
    </xf>
    <xf numFmtId="0" fontId="2" fillId="0" borderId="0" xfId="0" applyFont="1" applyFill="1" applyAlignment="1" applyProtection="1">
      <alignment horizontal="right"/>
      <protection locked="0"/>
    </xf>
    <xf numFmtId="10" fontId="54" fillId="0" borderId="3" xfId="0" applyNumberFormat="1" applyFont="1" applyFill="1" applyBorder="1" applyAlignment="1" applyProtection="1">
      <alignment horizontal="center"/>
      <protection locked="0"/>
    </xf>
    <xf numFmtId="0" fontId="19" fillId="0" borderId="0" xfId="0" applyFont="1" applyFill="1" applyBorder="1" applyAlignment="1" applyProtection="1">
      <protection locked="0"/>
    </xf>
    <xf numFmtId="10" fontId="19" fillId="0" borderId="0" xfId="0" applyNumberFormat="1" applyFont="1" applyFill="1" applyBorder="1" applyAlignment="1" applyProtection="1">
      <alignment horizontal="center"/>
      <protection locked="0"/>
    </xf>
    <xf numFmtId="0" fontId="0" fillId="0" borderId="3" xfId="0" applyFill="1" applyBorder="1" applyAlignment="1" applyProtection="1">
      <protection locked="0"/>
    </xf>
    <xf numFmtId="3" fontId="7" fillId="0" borderId="0" xfId="0" applyNumberFormat="1" applyFont="1" applyFill="1" applyBorder="1" applyAlignment="1" applyProtection="1">
      <alignment horizontal="center" vertical="top"/>
      <protection locked="0"/>
    </xf>
    <xf numFmtId="0" fontId="7" fillId="0" borderId="0" xfId="0" applyFont="1" applyFill="1" applyBorder="1" applyAlignment="1" applyProtection="1">
      <alignment horizontal="center" vertical="top"/>
      <protection locked="0"/>
    </xf>
    <xf numFmtId="0" fontId="2" fillId="0" borderId="0" xfId="0" applyFont="1" applyFill="1" applyBorder="1" applyAlignment="1" applyProtection="1">
      <protection locked="0"/>
    </xf>
    <xf numFmtId="0" fontId="4" fillId="0" borderId="4" xfId="0" applyFont="1" applyFill="1" applyBorder="1" applyAlignment="1" applyProtection="1">
      <protection locked="0"/>
    </xf>
    <xf numFmtId="0" fontId="4" fillId="0" borderId="5" xfId="0" applyFont="1" applyFill="1" applyBorder="1" applyAlignment="1" applyProtection="1">
      <protection locked="0"/>
    </xf>
    <xf numFmtId="0" fontId="4" fillId="0" borderId="8" xfId="0" applyFont="1" applyFill="1" applyBorder="1" applyAlignment="1" applyProtection="1">
      <protection locked="0"/>
    </xf>
    <xf numFmtId="0" fontId="4" fillId="0" borderId="9" xfId="0" applyFont="1" applyFill="1" applyBorder="1" applyAlignment="1" applyProtection="1">
      <protection locked="0"/>
    </xf>
    <xf numFmtId="0" fontId="23" fillId="0" borderId="0" xfId="0" applyFont="1" applyFill="1" applyAlignment="1" applyProtection="1">
      <protection locked="0"/>
    </xf>
    <xf numFmtId="0" fontId="23" fillId="0" borderId="0" xfId="0" applyFont="1" applyFill="1" applyBorder="1" applyAlignment="1" applyProtection="1">
      <protection locked="0"/>
    </xf>
    <xf numFmtId="6" fontId="10" fillId="0" borderId="0" xfId="0" applyNumberFormat="1" applyFont="1" applyFill="1" applyAlignment="1" applyProtection="1">
      <protection locked="0"/>
    </xf>
    <xf numFmtId="6" fontId="10" fillId="0" borderId="0" xfId="0" applyNumberFormat="1" applyFont="1" applyFill="1" applyBorder="1" applyAlignment="1" applyProtection="1">
      <protection locked="0"/>
    </xf>
    <xf numFmtId="0" fontId="10" fillId="0" borderId="0" xfId="0" applyFont="1" applyFill="1" applyAlignment="1" applyProtection="1">
      <protection locked="0"/>
    </xf>
    <xf numFmtId="0" fontId="10" fillId="0" borderId="0" xfId="0" applyFont="1" applyFill="1" applyBorder="1" applyAlignment="1" applyProtection="1">
      <protection locked="0"/>
    </xf>
    <xf numFmtId="0" fontId="5" fillId="0" borderId="0" xfId="0" applyFont="1" applyFill="1" applyAlignment="1" applyProtection="1">
      <protection locked="0"/>
    </xf>
    <xf numFmtId="0" fontId="5" fillId="0" borderId="0" xfId="0" applyFont="1" applyFill="1" applyBorder="1" applyAlignment="1" applyProtection="1">
      <protection locked="0"/>
    </xf>
    <xf numFmtId="6" fontId="0" fillId="0" borderId="0" xfId="0" applyNumberFormat="1" applyFill="1" applyAlignment="1" applyProtection="1">
      <protection locked="0"/>
    </xf>
    <xf numFmtId="6" fontId="0" fillId="0" borderId="0" xfId="0" applyNumberFormat="1" applyFill="1" applyBorder="1" applyAlignment="1" applyProtection="1">
      <protection locked="0"/>
    </xf>
    <xf numFmtId="0" fontId="5" fillId="0" borderId="10" xfId="0" applyFont="1" applyFill="1" applyBorder="1" applyAlignment="1" applyProtection="1">
      <alignment horizontal="center"/>
      <protection locked="0"/>
    </xf>
    <xf numFmtId="0" fontId="5" fillId="0" borderId="11" xfId="0" applyFont="1" applyFill="1" applyBorder="1" applyAlignment="1" applyProtection="1">
      <alignment horizontal="center"/>
      <protection locked="0"/>
    </xf>
    <xf numFmtId="0" fontId="18" fillId="2" borderId="12" xfId="0" applyFont="1" applyFill="1" applyBorder="1" applyAlignment="1" applyProtection="1">
      <alignment horizontal="left" wrapText="1"/>
      <protection locked="0"/>
    </xf>
    <xf numFmtId="6" fontId="15" fillId="0" borderId="0" xfId="0" applyNumberFormat="1" applyFont="1" applyFill="1" applyBorder="1" applyAlignment="1" applyProtection="1">
      <alignment horizontal="right"/>
      <protection locked="0"/>
    </xf>
    <xf numFmtId="6" fontId="11" fillId="2" borderId="13" xfId="0" applyNumberFormat="1" applyFont="1" applyFill="1" applyBorder="1" applyAlignment="1" applyProtection="1">
      <alignment horizontal="right"/>
      <protection locked="0"/>
    </xf>
    <xf numFmtId="6" fontId="7" fillId="2" borderId="2" xfId="0" applyNumberFormat="1" applyFont="1" applyFill="1" applyBorder="1" applyAlignment="1" applyProtection="1">
      <alignment horizontal="right"/>
      <protection locked="0"/>
    </xf>
    <xf numFmtId="0" fontId="0" fillId="0" borderId="0" xfId="0" applyFill="1" applyAlignment="1" applyProtection="1">
      <alignment vertical="center" wrapText="1"/>
      <protection locked="0"/>
    </xf>
    <xf numFmtId="0" fontId="0" fillId="0" borderId="0" xfId="0"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18" fillId="0" borderId="0" xfId="0" applyFont="1" applyFill="1" applyBorder="1" applyAlignment="1" applyProtection="1">
      <alignment horizontal="left" wrapText="1"/>
      <protection locked="0"/>
    </xf>
    <xf numFmtId="6" fontId="11" fillId="0" borderId="0" xfId="0" applyNumberFormat="1" applyFont="1" applyFill="1" applyBorder="1" applyAlignment="1" applyProtection="1">
      <alignment horizontal="right"/>
      <protection locked="0"/>
    </xf>
    <xf numFmtId="6" fontId="7" fillId="0" borderId="0" xfId="0" applyNumberFormat="1" applyFont="1" applyFill="1" applyBorder="1" applyAlignment="1" applyProtection="1">
      <alignment horizontal="right"/>
      <protection locked="0"/>
    </xf>
    <xf numFmtId="0" fontId="52" fillId="0" borderId="8" xfId="0" applyFont="1" applyFill="1" applyBorder="1" applyAlignment="1" applyProtection="1">
      <protection locked="0"/>
    </xf>
    <xf numFmtId="0" fontId="6" fillId="0" borderId="8" xfId="0" applyFont="1" applyFill="1" applyBorder="1" applyAlignment="1" applyProtection="1">
      <protection locked="0"/>
    </xf>
    <xf numFmtId="0" fontId="6" fillId="0" borderId="0" xfId="0" applyFont="1" applyFill="1" applyBorder="1" applyAlignment="1" applyProtection="1">
      <protection locked="0"/>
    </xf>
    <xf numFmtId="0" fontId="2" fillId="0" borderId="10"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14" xfId="0" applyFont="1" applyFill="1" applyBorder="1" applyAlignment="1" applyProtection="1">
      <protection locked="0"/>
    </xf>
    <xf numFmtId="6" fontId="15" fillId="2" borderId="2" xfId="0" applyNumberFormat="1" applyFont="1" applyFill="1" applyBorder="1" applyAlignment="1" applyProtection="1">
      <alignment horizontal="right"/>
      <protection locked="0"/>
    </xf>
    <xf numFmtId="0" fontId="5" fillId="0" borderId="11" xfId="0" applyFont="1" applyFill="1" applyBorder="1" applyAlignment="1" applyProtection="1">
      <alignment horizontal="center" vertical="center" wrapText="1"/>
      <protection locked="0"/>
    </xf>
    <xf numFmtId="0" fontId="0" fillId="0" borderId="15" xfId="0" applyFill="1" applyBorder="1" applyAlignment="1" applyProtection="1">
      <alignment vertical="center" wrapText="1"/>
      <protection locked="0"/>
    </xf>
    <xf numFmtId="6" fontId="12" fillId="0" borderId="0" xfId="0" applyNumberFormat="1" applyFont="1" applyFill="1" applyBorder="1" applyAlignment="1" applyProtection="1">
      <alignment horizontal="right" vertical="center"/>
      <protection locked="0"/>
    </xf>
    <xf numFmtId="0" fontId="44" fillId="0" borderId="4" xfId="0" applyFont="1" applyFill="1" applyBorder="1" applyAlignment="1" applyProtection="1">
      <alignment horizontal="center" vertical="center" wrapText="1"/>
      <protection locked="0"/>
    </xf>
    <xf numFmtId="6" fontId="50" fillId="0" borderId="0"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center"/>
      <protection locked="0"/>
    </xf>
    <xf numFmtId="0" fontId="5" fillId="0" borderId="4" xfId="0" applyFont="1" applyFill="1" applyBorder="1" applyAlignment="1" applyProtection="1">
      <protection locked="0"/>
    </xf>
    <xf numFmtId="0" fontId="38" fillId="0" borderId="8" xfId="0" applyFont="1" applyFill="1" applyBorder="1" applyAlignment="1" applyProtection="1">
      <protection locked="0"/>
    </xf>
    <xf numFmtId="0" fontId="6" fillId="0" borderId="0" xfId="0" applyFont="1" applyFill="1" applyBorder="1" applyAlignment="1" applyProtection="1">
      <alignment horizontal="right" vertical="center"/>
      <protection locked="0"/>
    </xf>
    <xf numFmtId="0" fontId="5" fillId="0" borderId="14" xfId="0" applyFont="1" applyFill="1" applyBorder="1" applyAlignment="1" applyProtection="1">
      <alignment horizontal="center"/>
      <protection locked="0"/>
    </xf>
    <xf numFmtId="0" fontId="6" fillId="0" borderId="14" xfId="0" applyFont="1" applyFill="1" applyBorder="1" applyAlignment="1" applyProtection="1">
      <protection locked="0"/>
    </xf>
    <xf numFmtId="6" fontId="15" fillId="0" borderId="14" xfId="0" applyNumberFormat="1" applyFont="1" applyFill="1" applyBorder="1" applyAlignment="1" applyProtection="1">
      <alignment horizontal="right"/>
      <protection locked="0"/>
    </xf>
    <xf numFmtId="0" fontId="0" fillId="0" borderId="15" xfId="0" applyFill="1" applyBorder="1" applyAlignment="1" applyProtection="1">
      <protection locked="0"/>
    </xf>
    <xf numFmtId="0" fontId="18" fillId="2" borderId="2" xfId="0" applyFont="1" applyFill="1" applyBorder="1" applyAlignment="1" applyProtection="1">
      <alignment horizontal="left" wrapText="1"/>
      <protection locked="0"/>
    </xf>
    <xf numFmtId="0" fontId="5" fillId="0" borderId="4" xfId="0" applyFont="1" applyFill="1" applyBorder="1" applyAlignment="1" applyProtection="1">
      <alignment horizontal="center"/>
      <protection locked="0"/>
    </xf>
    <xf numFmtId="0" fontId="6" fillId="0" borderId="4" xfId="0" applyFont="1" applyFill="1" applyBorder="1" applyAlignment="1" applyProtection="1">
      <alignment horizontal="right" vertical="center"/>
      <protection locked="0"/>
    </xf>
    <xf numFmtId="0" fontId="18" fillId="0" borderId="4" xfId="0" applyFont="1" applyFill="1" applyBorder="1" applyAlignment="1" applyProtection="1">
      <alignment horizontal="left" wrapText="1"/>
      <protection locked="0"/>
    </xf>
    <xf numFmtId="6" fontId="7" fillId="0" borderId="4" xfId="0" applyNumberFormat="1" applyFont="1" applyFill="1" applyBorder="1" applyAlignment="1" applyProtection="1">
      <alignment horizontal="right"/>
      <protection locked="0"/>
    </xf>
    <xf numFmtId="10" fontId="16" fillId="2" borderId="2" xfId="0" applyNumberFormat="1" applyFont="1" applyFill="1" applyBorder="1" applyAlignment="1" applyProtection="1">
      <alignment horizontal="right"/>
      <protection locked="0"/>
    </xf>
    <xf numFmtId="10" fontId="16" fillId="0" borderId="6" xfId="0" applyNumberFormat="1" applyFont="1" applyFill="1" applyBorder="1" applyAlignment="1" applyProtection="1">
      <alignment horizontal="right"/>
      <protection locked="0"/>
    </xf>
    <xf numFmtId="6" fontId="7" fillId="2" borderId="5" xfId="0" applyNumberFormat="1" applyFont="1" applyFill="1" applyBorder="1" applyAlignment="1" applyProtection="1">
      <alignment horizontal="right"/>
      <protection locked="0"/>
    </xf>
    <xf numFmtId="6" fontId="37" fillId="2" borderId="2" xfId="0" applyNumberFormat="1" applyFont="1" applyFill="1" applyBorder="1" applyAlignment="1" applyProtection="1">
      <alignment horizontal="right"/>
      <protection locked="0"/>
    </xf>
    <xf numFmtId="0" fontId="22" fillId="0" borderId="12" xfId="0" applyFont="1" applyFill="1" applyBorder="1" applyAlignment="1" applyProtection="1">
      <alignment horizontal="right" vertical="center" wrapText="1"/>
      <protection locked="0"/>
    </xf>
    <xf numFmtId="0" fontId="21" fillId="0" borderId="14" xfId="0" applyFont="1" applyFill="1" applyBorder="1" applyAlignment="1" applyProtection="1">
      <alignment horizontal="right" vertical="center"/>
      <protection locked="0"/>
    </xf>
    <xf numFmtId="0" fontId="5" fillId="0" borderId="14" xfId="0" applyNumberFormat="1" applyFont="1" applyFill="1" applyBorder="1" applyAlignment="1" applyProtection="1">
      <alignment horizontal="center" wrapText="1"/>
      <protection locked="0"/>
    </xf>
    <xf numFmtId="10" fontId="16" fillId="0" borderId="14" xfId="0" applyNumberFormat="1" applyFont="1" applyFill="1" applyBorder="1" applyAlignment="1" applyProtection="1">
      <alignment horizontal="right"/>
      <protection locked="0"/>
    </xf>
    <xf numFmtId="10" fontId="16" fillId="0" borderId="0" xfId="0" applyNumberFormat="1" applyFont="1" applyFill="1" applyBorder="1" applyAlignment="1" applyProtection="1">
      <alignment horizontal="right"/>
      <protection locked="0"/>
    </xf>
    <xf numFmtId="0" fontId="18" fillId="0" borderId="2" xfId="0" applyFont="1" applyFill="1" applyBorder="1" applyAlignment="1" applyProtection="1">
      <alignment horizontal="left" wrapText="1"/>
      <protection locked="0"/>
    </xf>
    <xf numFmtId="0" fontId="6" fillId="0" borderId="14" xfId="0" applyFont="1" applyFill="1" applyBorder="1" applyAlignment="1" applyProtection="1">
      <alignment horizontal="right" vertical="center"/>
      <protection locked="0"/>
    </xf>
    <xf numFmtId="0" fontId="18" fillId="0" borderId="14" xfId="0" applyFont="1" applyFill="1" applyBorder="1" applyAlignment="1" applyProtection="1">
      <alignment horizontal="left" wrapText="1"/>
      <protection locked="0"/>
    </xf>
    <xf numFmtId="6" fontId="12" fillId="0" borderId="14" xfId="0" applyNumberFormat="1" applyFont="1" applyFill="1" applyBorder="1" applyAlignment="1" applyProtection="1">
      <alignment horizontal="right" vertical="center"/>
      <protection locked="0"/>
    </xf>
    <xf numFmtId="0" fontId="5" fillId="0" borderId="14" xfId="0" applyFont="1" applyFill="1" applyBorder="1" applyAlignment="1" applyProtection="1">
      <protection locked="0"/>
    </xf>
    <xf numFmtId="0" fontId="44" fillId="0" borderId="4" xfId="0" applyFont="1" applyFill="1" applyBorder="1" applyAlignment="1" applyProtection="1">
      <alignment horizontal="right"/>
      <protection locked="0"/>
    </xf>
    <xf numFmtId="6" fontId="5" fillId="0" borderId="4" xfId="0" applyNumberFormat="1" applyFont="1" applyFill="1" applyBorder="1" applyAlignment="1" applyProtection="1">
      <alignment horizontal="center" wrapText="1"/>
      <protection locked="0"/>
    </xf>
    <xf numFmtId="6" fontId="15" fillId="0" borderId="4"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protection locked="0"/>
    </xf>
    <xf numFmtId="0" fontId="9" fillId="0" borderId="0" xfId="0" applyFont="1" applyFill="1" applyBorder="1" applyAlignment="1" applyProtection="1">
      <protection locked="0"/>
    </xf>
    <xf numFmtId="6" fontId="9" fillId="0" borderId="0" xfId="0" applyNumberFormat="1" applyFont="1" applyFill="1" applyBorder="1" applyAlignment="1" applyProtection="1">
      <alignment horizontal="center"/>
      <protection locked="0"/>
    </xf>
    <xf numFmtId="0" fontId="5" fillId="0" borderId="8"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right" vertical="center"/>
      <protection locked="0"/>
    </xf>
    <xf numFmtId="0" fontId="18" fillId="0" borderId="8" xfId="0" applyFont="1" applyFill="1" applyBorder="1" applyAlignment="1" applyProtection="1">
      <alignment horizontal="left" wrapText="1"/>
      <protection locked="0"/>
    </xf>
    <xf numFmtId="0" fontId="37" fillId="0" borderId="0" xfId="0" applyFont="1" applyFill="1" applyAlignment="1" applyProtection="1">
      <protection locked="0"/>
    </xf>
    <xf numFmtId="0" fontId="6" fillId="0" borderId="14" xfId="0" applyFont="1" applyFill="1" applyBorder="1" applyAlignment="1" applyProtection="1">
      <alignment horizontal="right" vertical="center" wrapText="1"/>
      <protection locked="0"/>
    </xf>
    <xf numFmtId="6" fontId="38" fillId="0" borderId="14" xfId="0" applyNumberFormat="1" applyFont="1" applyFill="1" applyBorder="1" applyAlignment="1" applyProtection="1">
      <alignment horizontal="right"/>
      <protection locked="0"/>
    </xf>
    <xf numFmtId="10" fontId="38" fillId="0" borderId="0" xfId="0" applyNumberFormat="1" applyFont="1" applyFill="1" applyBorder="1" applyAlignment="1" applyProtection="1">
      <alignment horizontal="right"/>
      <protection locked="0"/>
    </xf>
    <xf numFmtId="6" fontId="33" fillId="0" borderId="14" xfId="0" applyNumberFormat="1" applyFont="1" applyFill="1" applyBorder="1" applyAlignment="1" applyProtection="1">
      <alignment horizontal="right"/>
      <protection locked="0"/>
    </xf>
    <xf numFmtId="0" fontId="5" fillId="0" borderId="4"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left" vertical="center" wrapText="1"/>
      <protection locked="0"/>
    </xf>
    <xf numFmtId="6" fontId="12" fillId="0" borderId="4" xfId="0" applyNumberFormat="1" applyFont="1" applyFill="1" applyBorder="1" applyAlignment="1" applyProtection="1">
      <alignment horizontal="right" vertical="center"/>
      <protection locked="0"/>
    </xf>
    <xf numFmtId="0" fontId="24" fillId="0" borderId="0" xfId="0" applyFont="1" applyFill="1" applyBorder="1" applyAlignment="1" applyProtection="1">
      <alignment horizontal="center"/>
      <protection locked="0"/>
    </xf>
    <xf numFmtId="0" fontId="24" fillId="0" borderId="0" xfId="0" applyFont="1" applyFill="1" applyBorder="1" applyAlignment="1" applyProtection="1">
      <protection locked="0"/>
    </xf>
    <xf numFmtId="6" fontId="24" fillId="0" borderId="0" xfId="0" applyNumberFormat="1" applyFont="1" applyFill="1" applyBorder="1" applyAlignment="1" applyProtection="1">
      <alignment horizontal="center"/>
      <protection locked="0"/>
    </xf>
    <xf numFmtId="0" fontId="25" fillId="0" borderId="0" xfId="0" applyFont="1" applyFill="1" applyBorder="1" applyAlignment="1" applyProtection="1">
      <protection locked="0"/>
    </xf>
    <xf numFmtId="0" fontId="6" fillId="0" borderId="4"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6" fontId="15" fillId="0" borderId="8" xfId="0" applyNumberFormat="1" applyFont="1" applyFill="1" applyBorder="1" applyAlignment="1" applyProtection="1">
      <alignment horizontal="right"/>
      <protection locked="0"/>
    </xf>
    <xf numFmtId="6" fontId="12" fillId="0" borderId="8" xfId="0" applyNumberFormat="1" applyFont="1" applyFill="1" applyBorder="1" applyAlignment="1" applyProtection="1">
      <alignment horizontal="right" vertical="center"/>
      <protection locked="0"/>
    </xf>
    <xf numFmtId="0" fontId="5" fillId="0" borderId="5" xfId="0" applyFont="1" applyFill="1" applyBorder="1" applyAlignment="1" applyProtection="1">
      <alignment horizontal="center"/>
      <protection locked="0"/>
    </xf>
    <xf numFmtId="0" fontId="0" fillId="0" borderId="10" xfId="0" applyFill="1" applyBorder="1" applyAlignment="1" applyProtection="1">
      <protection locked="0"/>
    </xf>
    <xf numFmtId="0" fontId="6" fillId="0" borderId="14" xfId="0" applyFont="1" applyFill="1" applyBorder="1" applyAlignment="1" applyProtection="1">
      <alignment horizontal="right"/>
      <protection locked="0"/>
    </xf>
    <xf numFmtId="6" fontId="12" fillId="0" borderId="14" xfId="0" applyNumberFormat="1" applyFont="1" applyFill="1" applyBorder="1" applyAlignment="1" applyProtection="1">
      <alignment horizontal="right"/>
      <protection locked="0"/>
    </xf>
    <xf numFmtId="6" fontId="12" fillId="0" borderId="0" xfId="0" applyNumberFormat="1" applyFont="1" applyFill="1" applyBorder="1" applyAlignment="1" applyProtection="1">
      <alignment horizontal="right"/>
      <protection locked="0"/>
    </xf>
    <xf numFmtId="0" fontId="21"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center" wrapText="1"/>
      <protection locked="0"/>
    </xf>
    <xf numFmtId="0" fontId="5" fillId="0" borderId="8" xfId="0" applyFont="1" applyFill="1" applyBorder="1" applyAlignment="1" applyProtection="1">
      <alignment horizontal="center"/>
      <protection locked="0"/>
    </xf>
    <xf numFmtId="6" fontId="7" fillId="0" borderId="14" xfId="0" applyNumberFormat="1" applyFont="1" applyFill="1" applyBorder="1" applyAlignment="1" applyProtection="1">
      <alignment horizontal="right"/>
      <protection locked="0"/>
    </xf>
    <xf numFmtId="0" fontId="46" fillId="0" borderId="11" xfId="0" applyFont="1" applyFill="1" applyBorder="1" applyAlignment="1" applyProtection="1">
      <alignment horizontal="center" vertical="center"/>
      <protection locked="0"/>
    </xf>
    <xf numFmtId="0" fontId="47" fillId="0" borderId="12" xfId="0" applyFont="1" applyFill="1" applyBorder="1" applyAlignment="1" applyProtection="1">
      <alignment horizontal="left" vertical="center" wrapText="1"/>
      <protection locked="0"/>
    </xf>
    <xf numFmtId="0" fontId="53" fillId="2" borderId="2" xfId="0" applyFont="1" applyFill="1" applyBorder="1" applyAlignment="1" applyProtection="1">
      <alignment horizontal="left" wrapText="1"/>
      <protection locked="0"/>
    </xf>
    <xf numFmtId="0" fontId="39" fillId="0" borderId="0" xfId="0" applyFont="1" applyFill="1" applyAlignment="1" applyProtection="1">
      <alignment vertical="center"/>
      <protection locked="0"/>
    </xf>
    <xf numFmtId="0" fontId="39" fillId="0" borderId="0" xfId="0" applyFont="1" applyFill="1" applyBorder="1" applyAlignment="1" applyProtection="1">
      <alignment vertical="center"/>
      <protection locked="0"/>
    </xf>
    <xf numFmtId="0" fontId="5" fillId="0" borderId="4"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0" xfId="0" applyFill="1" applyBorder="1" applyProtection="1">
      <protection locked="0"/>
    </xf>
    <xf numFmtId="0" fontId="4" fillId="0" borderId="17" xfId="0" applyFont="1" applyFill="1" applyBorder="1" applyAlignment="1" applyProtection="1">
      <alignment horizontal="center"/>
      <protection locked="0"/>
    </xf>
    <xf numFmtId="0" fontId="4" fillId="0" borderId="18" xfId="0" applyFont="1" applyFill="1" applyBorder="1" applyAlignment="1" applyProtection="1">
      <alignment horizontal="center"/>
      <protection locked="0"/>
    </xf>
    <xf numFmtId="0" fontId="0" fillId="0" borderId="19" xfId="0" applyFill="1" applyBorder="1" applyAlignment="1" applyProtection="1">
      <protection locked="0"/>
    </xf>
    <xf numFmtId="0" fontId="8" fillId="0" borderId="4" xfId="0" applyFont="1" applyFill="1" applyBorder="1" applyAlignment="1" applyProtection="1">
      <protection locked="0"/>
    </xf>
    <xf numFmtId="0" fontId="4" fillId="0" borderId="6" xfId="0" applyFont="1" applyFill="1" applyBorder="1" applyAlignment="1" applyProtection="1">
      <alignment horizontal="center"/>
      <protection locked="0"/>
    </xf>
    <xf numFmtId="0" fontId="4" fillId="0" borderId="20" xfId="0" applyFont="1" applyFill="1" applyBorder="1" applyAlignment="1" applyProtection="1">
      <alignment horizontal="center"/>
      <protection locked="0"/>
    </xf>
    <xf numFmtId="0" fontId="4" fillId="0" borderId="21" xfId="0" applyFont="1" applyFill="1" applyBorder="1" applyAlignment="1" applyProtection="1">
      <alignment horizontal="center"/>
      <protection locked="0"/>
    </xf>
    <xf numFmtId="0" fontId="4" fillId="0" borderId="22" xfId="0" applyFont="1" applyFill="1" applyBorder="1" applyAlignment="1" applyProtection="1">
      <alignment horizontal="center"/>
      <protection locked="0"/>
    </xf>
    <xf numFmtId="0" fontId="8" fillId="0" borderId="8" xfId="0" applyFont="1" applyFill="1" applyBorder="1" applyAlignment="1" applyProtection="1">
      <protection locked="0"/>
    </xf>
    <xf numFmtId="0" fontId="18" fillId="0" borderId="7" xfId="0" applyFont="1" applyFill="1" applyBorder="1" applyAlignment="1" applyProtection="1">
      <alignment horizontal="left" wrapText="1"/>
      <protection locked="0"/>
    </xf>
    <xf numFmtId="0" fontId="18" fillId="0" borderId="23" xfId="0" applyFont="1" applyFill="1" applyBorder="1" applyAlignment="1" applyProtection="1">
      <alignment horizontal="left" wrapText="1"/>
      <protection locked="0"/>
    </xf>
    <xf numFmtId="0" fontId="2" fillId="0" borderId="12" xfId="0" applyFont="1" applyFill="1" applyBorder="1" applyAlignment="1" applyProtection="1">
      <protection locked="0"/>
    </xf>
    <xf numFmtId="0" fontId="2" fillId="0" borderId="12" xfId="0" applyFont="1" applyFill="1" applyBorder="1" applyAlignment="1" applyProtection="1">
      <alignment vertical="center"/>
      <protection locked="0"/>
    </xf>
    <xf numFmtId="0" fontId="0" fillId="0" borderId="0" xfId="0" applyFill="1" applyAlignment="1" applyProtection="1">
      <alignment vertical="center"/>
      <protection locked="0"/>
    </xf>
    <xf numFmtId="0" fontId="5" fillId="0" borderId="5" xfId="0" applyFont="1" applyFill="1" applyBorder="1" applyAlignment="1" applyProtection="1">
      <alignment horizontal="right"/>
      <protection locked="0"/>
    </xf>
    <xf numFmtId="0" fontId="34" fillId="0" borderId="14" xfId="0" applyFont="1" applyFill="1" applyBorder="1" applyAlignment="1" applyProtection="1">
      <alignment horizontal="right"/>
      <protection locked="0"/>
    </xf>
    <xf numFmtId="0" fontId="31" fillId="0" borderId="0" xfId="0" applyFont="1" applyFill="1" applyBorder="1" applyProtection="1">
      <protection locked="0"/>
    </xf>
    <xf numFmtId="0" fontId="49" fillId="0" borderId="0" xfId="0" applyFont="1" applyFill="1" applyBorder="1" applyProtection="1">
      <protection locked="0"/>
    </xf>
    <xf numFmtId="0" fontId="5" fillId="0" borderId="12" xfId="0" applyFont="1" applyFill="1" applyBorder="1" applyAlignment="1" applyProtection="1">
      <alignment horizontal="right"/>
      <protection locked="0"/>
    </xf>
    <xf numFmtId="0" fontId="16" fillId="0" borderId="14" xfId="0" applyFont="1" applyFill="1" applyBorder="1" applyAlignment="1" applyProtection="1">
      <protection locked="0"/>
    </xf>
    <xf numFmtId="0" fontId="28" fillId="0" borderId="0" xfId="0" applyFont="1" applyFill="1" applyBorder="1" applyProtection="1">
      <protection locked="0"/>
    </xf>
    <xf numFmtId="5" fontId="31" fillId="0" borderId="0" xfId="0" applyNumberFormat="1" applyFont="1" applyFill="1" applyBorder="1" applyProtection="1">
      <protection locked="0"/>
    </xf>
    <xf numFmtId="0" fontId="30" fillId="0" borderId="0" xfId="0" applyFont="1" applyFill="1" applyBorder="1" applyProtection="1">
      <protection locked="0"/>
    </xf>
    <xf numFmtId="0" fontId="29" fillId="0" borderId="0" xfId="0" applyFont="1" applyFill="1" applyBorder="1" applyProtection="1">
      <protection locked="0"/>
    </xf>
    <xf numFmtId="0" fontId="5" fillId="0" borderId="11" xfId="0" applyFont="1" applyFill="1" applyBorder="1" applyAlignment="1" applyProtection="1">
      <alignment horizontal="center" vertical="center"/>
      <protection locked="0"/>
    </xf>
    <xf numFmtId="0" fontId="6" fillId="0" borderId="14" xfId="0" applyFont="1" applyFill="1" applyBorder="1" applyAlignment="1" applyProtection="1">
      <alignment vertical="center"/>
      <protection locked="0"/>
    </xf>
    <xf numFmtId="0" fontId="13" fillId="0" borderId="4" xfId="0" applyFont="1" applyFill="1" applyBorder="1" applyAlignment="1" applyProtection="1">
      <alignment horizontal="right"/>
      <protection locked="0"/>
    </xf>
    <xf numFmtId="6" fontId="14" fillId="0" borderId="4" xfId="0" applyNumberFormat="1" applyFont="1" applyFill="1" applyBorder="1" applyAlignment="1" applyProtection="1">
      <protection locked="0"/>
    </xf>
    <xf numFmtId="6" fontId="14" fillId="0" borderId="0" xfId="0" applyNumberFormat="1" applyFont="1" applyFill="1" applyBorder="1" applyAlignment="1" applyProtection="1">
      <protection locked="0"/>
    </xf>
    <xf numFmtId="6" fontId="14" fillId="0" borderId="0" xfId="0" applyNumberFormat="1" applyFont="1" applyFill="1" applyAlignment="1" applyProtection="1">
      <protection locked="0"/>
    </xf>
    <xf numFmtId="0" fontId="1" fillId="0" borderId="0" xfId="0" applyFont="1" applyFill="1" applyAlignment="1" applyProtection="1">
      <protection locked="0"/>
    </xf>
    <xf numFmtId="0" fontId="1" fillId="0" borderId="0" xfId="0" applyFont="1" applyFill="1" applyBorder="1" applyAlignment="1" applyProtection="1">
      <protection locked="0"/>
    </xf>
    <xf numFmtId="0" fontId="20" fillId="0" borderId="0" xfId="0" applyFont="1" applyFill="1" applyBorder="1" applyAlignment="1" applyProtection="1">
      <alignment horizontal="right"/>
      <protection locked="0"/>
    </xf>
    <xf numFmtId="6" fontId="16" fillId="0" borderId="0" xfId="0" applyNumberFormat="1" applyFont="1" applyFill="1" applyBorder="1" applyAlignment="1" applyProtection="1">
      <protection locked="0"/>
    </xf>
    <xf numFmtId="6" fontId="16" fillId="0" borderId="0" xfId="0" applyNumberFormat="1" applyFont="1" applyFill="1" applyAlignment="1" applyProtection="1">
      <protection locked="0"/>
    </xf>
    <xf numFmtId="0" fontId="25" fillId="0" borderId="0" xfId="0" applyFont="1" applyFill="1" applyAlignment="1" applyProtection="1">
      <protection locked="0"/>
    </xf>
    <xf numFmtId="0" fontId="22" fillId="0" borderId="2" xfId="0" applyFont="1" applyFill="1" applyBorder="1" applyAlignment="1" applyProtection="1">
      <alignment horizontal="right"/>
      <protection locked="0"/>
    </xf>
    <xf numFmtId="0" fontId="6" fillId="0" borderId="4" xfId="0" applyFont="1" applyFill="1" applyBorder="1" applyAlignment="1" applyProtection="1">
      <alignment horizontal="right"/>
      <protection locked="0"/>
    </xf>
    <xf numFmtId="6" fontId="12" fillId="0" borderId="4" xfId="0" applyNumberFormat="1" applyFont="1" applyFill="1" applyBorder="1" applyAlignment="1" applyProtection="1">
      <alignment horizontal="right"/>
      <protection locked="0"/>
    </xf>
    <xf numFmtId="0" fontId="37" fillId="0" borderId="0" xfId="0" applyFont="1" applyFill="1" applyAlignment="1" applyProtection="1">
      <alignment horizontal="center"/>
      <protection locked="0"/>
    </xf>
    <xf numFmtId="0" fontId="22" fillId="0" borderId="0" xfId="0" applyFont="1" applyFill="1" applyAlignment="1" applyProtection="1">
      <protection locked="0"/>
    </xf>
    <xf numFmtId="0" fontId="2" fillId="0" borderId="0" xfId="0" applyFont="1" applyFill="1" applyProtection="1">
      <protection locked="0"/>
    </xf>
    <xf numFmtId="0" fontId="2" fillId="0" borderId="25" xfId="0" applyFont="1" applyFill="1" applyBorder="1" applyProtection="1">
      <protection locked="0"/>
    </xf>
    <xf numFmtId="0" fontId="0" fillId="0" borderId="26" xfId="0" applyFill="1" applyBorder="1" applyProtection="1">
      <protection locked="0"/>
    </xf>
    <xf numFmtId="0" fontId="0" fillId="0" borderId="27" xfId="0" applyFill="1" applyBorder="1" applyProtection="1">
      <protection locked="0"/>
    </xf>
    <xf numFmtId="0" fontId="3" fillId="0" borderId="28"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20" xfId="0" applyFont="1" applyFill="1" applyBorder="1" applyAlignment="1" applyProtection="1">
      <alignment horizontal="center"/>
      <protection locked="0"/>
    </xf>
    <xf numFmtId="0" fontId="2" fillId="0" borderId="28" xfId="0" applyFont="1" applyFill="1" applyBorder="1" applyProtection="1">
      <protection locked="0"/>
    </xf>
    <xf numFmtId="164" fontId="7" fillId="0" borderId="1" xfId="1" applyNumberFormat="1" applyFont="1" applyFill="1" applyBorder="1" applyProtection="1">
      <protection locked="0"/>
    </xf>
    <xf numFmtId="0" fontId="7" fillId="0" borderId="0" xfId="0" applyFont="1" applyFill="1" applyBorder="1" applyProtection="1">
      <protection locked="0"/>
    </xf>
    <xf numFmtId="0" fontId="0" fillId="0" borderId="20" xfId="0" applyFill="1" applyBorder="1" applyProtection="1">
      <protection locked="0"/>
    </xf>
    <xf numFmtId="0" fontId="2" fillId="0" borderId="28" xfId="0" applyFont="1" applyFill="1" applyBorder="1" applyAlignment="1" applyProtection="1">
      <alignment horizontal="left"/>
      <protection locked="0"/>
    </xf>
    <xf numFmtId="0" fontId="2" fillId="0" borderId="0" xfId="0" applyFont="1" applyFill="1" applyBorder="1" applyAlignment="1" applyProtection="1">
      <alignment horizontal="right"/>
      <protection locked="0"/>
    </xf>
    <xf numFmtId="0" fontId="36" fillId="0" borderId="28" xfId="0" applyFont="1" applyFill="1" applyBorder="1" applyAlignment="1" applyProtection="1">
      <alignment horizontal="left"/>
      <protection locked="0"/>
    </xf>
    <xf numFmtId="0" fontId="33" fillId="0" borderId="29" xfId="0" applyFont="1" applyFill="1" applyBorder="1" applyAlignment="1" applyProtection="1">
      <alignment horizontal="right"/>
      <protection locked="0"/>
    </xf>
    <xf numFmtId="0" fontId="0" fillId="0" borderId="1" xfId="0" applyFill="1" applyBorder="1" applyProtection="1">
      <protection locked="0"/>
    </xf>
    <xf numFmtId="0" fontId="0" fillId="0" borderId="30" xfId="0" applyFill="1" applyBorder="1" applyProtection="1">
      <protection locked="0"/>
    </xf>
    <xf numFmtId="0" fontId="0" fillId="0" borderId="25" xfId="0" applyFill="1" applyBorder="1" applyProtection="1">
      <protection locked="0"/>
    </xf>
    <xf numFmtId="0" fontId="2" fillId="0" borderId="28" xfId="0" applyFont="1" applyFill="1" applyBorder="1" applyAlignment="1" applyProtection="1">
      <alignment horizontal="left" indent="4"/>
      <protection locked="0"/>
    </xf>
    <xf numFmtId="164" fontId="0" fillId="0" borderId="0" xfId="0" applyNumberFormat="1" applyFill="1" applyProtection="1">
      <protection locked="0"/>
    </xf>
    <xf numFmtId="0" fontId="2" fillId="0" borderId="28" xfId="0" applyFont="1" applyFill="1" applyBorder="1" applyAlignment="1" applyProtection="1">
      <alignment horizontal="right"/>
      <protection locked="0"/>
    </xf>
    <xf numFmtId="0" fontId="34" fillId="0" borderId="28" xfId="0" applyFont="1" applyFill="1" applyBorder="1" applyAlignment="1" applyProtection="1">
      <alignment horizontal="left"/>
      <protection locked="0"/>
    </xf>
    <xf numFmtId="0" fontId="2" fillId="0" borderId="0" xfId="0" applyFont="1" applyFill="1" applyBorder="1" applyProtection="1">
      <protection locked="0"/>
    </xf>
    <xf numFmtId="165" fontId="7" fillId="0" borderId="0" xfId="3" applyNumberFormat="1" applyFont="1" applyFill="1" applyBorder="1" applyProtection="1">
      <protection locked="0"/>
    </xf>
    <xf numFmtId="0" fontId="0" fillId="0" borderId="29" xfId="0" applyFill="1" applyBorder="1" applyProtection="1">
      <protection locked="0"/>
    </xf>
    <xf numFmtId="0" fontId="0" fillId="0" borderId="28" xfId="0" applyFill="1" applyBorder="1" applyProtection="1">
      <protection locked="0"/>
    </xf>
    <xf numFmtId="0" fontId="34" fillId="0" borderId="28" xfId="0" applyFont="1" applyFill="1" applyBorder="1" applyProtection="1">
      <protection locked="0"/>
    </xf>
    <xf numFmtId="164" fontId="7" fillId="0" borderId="0" xfId="1" applyNumberFormat="1" applyFont="1" applyFill="1" applyBorder="1" applyProtection="1">
      <protection locked="0"/>
    </xf>
    <xf numFmtId="164" fontId="7" fillId="0" borderId="1" xfId="1" applyNumberFormat="1" applyFont="1" applyFill="1" applyBorder="1" applyProtection="1"/>
    <xf numFmtId="0" fontId="7" fillId="0" borderId="1" xfId="0" applyFont="1" applyFill="1" applyBorder="1" applyProtection="1"/>
    <xf numFmtId="165" fontId="7" fillId="0" borderId="31" xfId="3" applyNumberFormat="1" applyFont="1" applyFill="1" applyBorder="1" applyProtection="1"/>
    <xf numFmtId="0" fontId="59" fillId="0" borderId="0" xfId="0" applyFont="1" applyFill="1" applyAlignment="1" applyProtection="1">
      <alignment horizontal="center"/>
      <protection locked="0"/>
    </xf>
    <xf numFmtId="0" fontId="45" fillId="0" borderId="0" xfId="0" applyFont="1" applyFill="1" applyAlignment="1" applyProtection="1">
      <alignment horizontal="right"/>
      <protection locked="0"/>
    </xf>
    <xf numFmtId="3" fontId="48" fillId="0" borderId="0" xfId="0" applyNumberFormat="1" applyFont="1" applyFill="1" applyBorder="1" applyAlignment="1" applyProtection="1">
      <alignment horizontal="center" vertical="top"/>
      <protection locked="0"/>
    </xf>
    <xf numFmtId="0" fontId="47" fillId="0" borderId="6" xfId="0" applyFont="1" applyFill="1" applyBorder="1" applyAlignment="1" applyProtection="1">
      <alignment horizontal="center"/>
      <protection locked="0"/>
    </xf>
    <xf numFmtId="0" fontId="32" fillId="0" borderId="7"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46" fillId="0" borderId="0" xfId="0" applyFont="1" applyFill="1" applyBorder="1" applyAlignment="1" applyProtection="1">
      <alignment horizontal="center"/>
      <protection locked="0"/>
    </xf>
    <xf numFmtId="0" fontId="46" fillId="0" borderId="11" xfId="0" applyFont="1" applyFill="1" applyBorder="1" applyAlignment="1" applyProtection="1">
      <alignment horizontal="center"/>
      <protection locked="0"/>
    </xf>
    <xf numFmtId="0" fontId="32" fillId="0" borderId="10" xfId="0" applyFont="1" applyFill="1" applyBorder="1" applyAlignment="1" applyProtection="1">
      <alignment horizontal="center"/>
      <protection locked="0"/>
    </xf>
    <xf numFmtId="0" fontId="32" fillId="0" borderId="11" xfId="0" applyFont="1" applyFill="1" applyBorder="1" applyAlignment="1" applyProtection="1">
      <alignment horizontal="center"/>
      <protection locked="0"/>
    </xf>
    <xf numFmtId="0" fontId="32" fillId="0" borderId="14" xfId="0" applyFont="1" applyFill="1" applyBorder="1" applyAlignment="1" applyProtection="1">
      <protection locked="0"/>
    </xf>
    <xf numFmtId="0" fontId="41" fillId="0" borderId="14" xfId="0" applyFont="1" applyFill="1" applyBorder="1" applyAlignment="1" applyProtection="1">
      <alignment horizontal="right" vertical="center"/>
      <protection locked="0"/>
    </xf>
    <xf numFmtId="0" fontId="46" fillId="0" borderId="14" xfId="0" applyFont="1" applyFill="1" applyBorder="1" applyAlignment="1" applyProtection="1">
      <alignment horizontal="center"/>
      <protection locked="0"/>
    </xf>
    <xf numFmtId="0" fontId="45" fillId="0" borderId="10"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right"/>
      <protection locked="0"/>
    </xf>
    <xf numFmtId="0" fontId="41" fillId="0" borderId="14" xfId="0" applyFont="1" applyFill="1" applyBorder="1" applyAlignment="1" applyProtection="1">
      <alignment horizontal="right"/>
      <protection locked="0"/>
    </xf>
    <xf numFmtId="0" fontId="32" fillId="0" borderId="14" xfId="0" applyFont="1" applyFill="1" applyBorder="1" applyAlignment="1" applyProtection="1">
      <alignment horizontal="right"/>
      <protection locked="0"/>
    </xf>
    <xf numFmtId="0" fontId="63" fillId="0" borderId="8" xfId="0" applyFont="1" applyFill="1" applyBorder="1" applyAlignment="1" applyProtection="1">
      <protection locked="0"/>
    </xf>
    <xf numFmtId="0" fontId="63" fillId="0" borderId="0" xfId="0" applyFont="1" applyFill="1" applyBorder="1" applyAlignment="1" applyProtection="1">
      <protection locked="0"/>
    </xf>
    <xf numFmtId="0" fontId="32" fillId="0" borderId="10" xfId="0" applyFont="1" applyFill="1" applyBorder="1" applyAlignment="1" applyProtection="1">
      <alignment horizontal="center" vertical="center" wrapText="1"/>
      <protection locked="0"/>
    </xf>
    <xf numFmtId="0" fontId="32" fillId="0" borderId="10" xfId="0" applyFont="1" applyFill="1" applyBorder="1" applyAlignment="1" applyProtection="1">
      <alignment horizontal="center" vertical="center"/>
      <protection locked="0"/>
    </xf>
    <xf numFmtId="0" fontId="41" fillId="0" borderId="14" xfId="0" applyFont="1" applyFill="1" applyBorder="1" applyAlignment="1" applyProtection="1">
      <alignment horizontal="right" vertical="center" wrapText="1"/>
      <protection locked="0"/>
    </xf>
    <xf numFmtId="0" fontId="64" fillId="0" borderId="14" xfId="0" applyFont="1" applyFill="1" applyBorder="1" applyAlignment="1" applyProtection="1">
      <alignment horizontal="right"/>
      <protection locked="0"/>
    </xf>
    <xf numFmtId="0" fontId="32" fillId="0" borderId="14" xfId="0" applyFont="1" applyFill="1" applyBorder="1" applyAlignment="1" applyProtection="1">
      <alignment vertical="center" wrapText="1"/>
      <protection locked="0"/>
    </xf>
    <xf numFmtId="0" fontId="32" fillId="0" borderId="14" xfId="0" applyFont="1" applyFill="1" applyBorder="1" applyAlignment="1" applyProtection="1">
      <alignment horizontal="center"/>
      <protection locked="0"/>
    </xf>
    <xf numFmtId="0" fontId="64" fillId="0" borderId="12" xfId="0" applyFont="1" applyFill="1" applyBorder="1" applyAlignment="1" applyProtection="1">
      <alignment horizontal="right" vertical="center"/>
      <protection locked="0"/>
    </xf>
    <xf numFmtId="0" fontId="32" fillId="0" borderId="14" xfId="0" applyFont="1" applyFill="1" applyBorder="1" applyAlignment="1" applyProtection="1">
      <alignment horizontal="left"/>
      <protection locked="0"/>
    </xf>
    <xf numFmtId="0" fontId="32" fillId="0" borderId="13" xfId="0" applyFont="1" applyFill="1" applyBorder="1" applyAlignment="1" applyProtection="1">
      <alignment horizontal="center"/>
      <protection locked="0"/>
    </xf>
    <xf numFmtId="0" fontId="32" fillId="0" borderId="5" xfId="0" applyFont="1" applyFill="1" applyBorder="1" applyAlignment="1" applyProtection="1">
      <alignment horizontal="center"/>
      <protection locked="0"/>
    </xf>
    <xf numFmtId="0" fontId="32" fillId="0" borderId="16" xfId="0" applyFont="1" applyFill="1" applyBorder="1" applyAlignment="1" applyProtection="1">
      <alignment horizontal="center"/>
      <protection locked="0"/>
    </xf>
    <xf numFmtId="0" fontId="32" fillId="0" borderId="9" xfId="0" applyFont="1" applyFill="1" applyBorder="1" applyAlignment="1" applyProtection="1">
      <alignment horizontal="center"/>
      <protection locked="0"/>
    </xf>
    <xf numFmtId="0" fontId="48" fillId="0" borderId="0" xfId="0" applyFont="1" applyFill="1" applyAlignment="1" applyProtection="1">
      <protection locked="0"/>
    </xf>
    <xf numFmtId="0" fontId="32" fillId="0" borderId="4" xfId="0" applyFont="1" applyFill="1" applyBorder="1" applyAlignment="1" applyProtection="1">
      <alignment horizontal="center" vertical="center" wrapText="1"/>
      <protection locked="0"/>
    </xf>
    <xf numFmtId="0" fontId="56" fillId="0" borderId="0" xfId="0" applyFont="1" applyFill="1" applyBorder="1" applyAlignment="1" applyProtection="1">
      <alignment horizontal="center"/>
      <protection locked="0"/>
    </xf>
    <xf numFmtId="0" fontId="64" fillId="0" borderId="14" xfId="0" applyFont="1" applyFill="1" applyBorder="1" applyAlignment="1" applyProtection="1">
      <alignment horizontal="right" vertical="center"/>
      <protection locked="0"/>
    </xf>
    <xf numFmtId="6" fontId="65" fillId="0" borderId="2" xfId="0" applyNumberFormat="1" applyFont="1" applyFill="1" applyBorder="1" applyAlignment="1" applyProtection="1">
      <alignment horizontal="right"/>
    </xf>
    <xf numFmtId="6" fontId="65" fillId="0" borderId="0" xfId="0" applyNumberFormat="1" applyFont="1" applyFill="1" applyBorder="1" applyAlignment="1" applyProtection="1">
      <alignment horizontal="right"/>
      <protection locked="0"/>
    </xf>
    <xf numFmtId="6" fontId="67" fillId="0" borderId="2" xfId="0" applyNumberFormat="1" applyFont="1" applyFill="1" applyBorder="1" applyAlignment="1" applyProtection="1">
      <alignment horizontal="right"/>
    </xf>
    <xf numFmtId="6" fontId="67" fillId="0" borderId="0" xfId="0" applyNumberFormat="1" applyFont="1" applyFill="1" applyBorder="1" applyAlignment="1" applyProtection="1">
      <alignment horizontal="right"/>
      <protection locked="0"/>
    </xf>
    <xf numFmtId="6" fontId="48" fillId="0" borderId="2" xfId="0" applyNumberFormat="1" applyFont="1" applyFill="1" applyBorder="1" applyAlignment="1" applyProtection="1">
      <alignment horizontal="right"/>
    </xf>
    <xf numFmtId="6" fontId="63" fillId="0" borderId="2" xfId="0" applyNumberFormat="1" applyFont="1" applyFill="1" applyBorder="1" applyAlignment="1" applyProtection="1">
      <alignment horizontal="right" vertical="center"/>
    </xf>
    <xf numFmtId="6" fontId="63" fillId="0" borderId="6" xfId="0" applyNumberFormat="1" applyFont="1" applyFill="1" applyBorder="1" applyAlignment="1" applyProtection="1">
      <alignment horizontal="right" vertical="center"/>
      <protection locked="0"/>
    </xf>
    <xf numFmtId="6" fontId="67" fillId="0" borderId="2" xfId="0" applyNumberFormat="1" applyFont="1" applyFill="1" applyBorder="1" applyAlignment="1" applyProtection="1">
      <alignment horizontal="right"/>
      <protection locked="0"/>
    </xf>
    <xf numFmtId="6" fontId="54" fillId="0" borderId="13" xfId="0" applyNumberFormat="1" applyFont="1" applyFill="1" applyBorder="1" applyAlignment="1" applyProtection="1">
      <alignment horizontal="right"/>
      <protection locked="0"/>
    </xf>
    <xf numFmtId="6" fontId="48" fillId="0" borderId="2" xfId="0" applyNumberFormat="1" applyFont="1" applyFill="1" applyBorder="1" applyAlignment="1" applyProtection="1">
      <alignment horizontal="right"/>
      <protection locked="0"/>
    </xf>
    <xf numFmtId="6" fontId="32" fillId="0" borderId="2" xfId="0" applyNumberFormat="1" applyFont="1" applyFill="1" applyBorder="1" applyAlignment="1" applyProtection="1">
      <alignment horizontal="center" wrapText="1"/>
    </xf>
    <xf numFmtId="6" fontId="65" fillId="0" borderId="14" xfId="0" applyNumberFormat="1" applyFont="1" applyFill="1" applyBorder="1" applyAlignment="1" applyProtection="1">
      <alignment horizontal="right"/>
      <protection locked="0"/>
    </xf>
    <xf numFmtId="6" fontId="63" fillId="0" borderId="2" xfId="0" applyNumberFormat="1" applyFont="1" applyFill="1" applyBorder="1" applyAlignment="1" applyProtection="1">
      <alignment horizontal="right"/>
    </xf>
    <xf numFmtId="6" fontId="63" fillId="0" borderId="0" xfId="0" applyNumberFormat="1" applyFont="1" applyFill="1" applyBorder="1" applyAlignment="1" applyProtection="1">
      <alignment horizontal="right"/>
      <protection locked="0"/>
    </xf>
    <xf numFmtId="166" fontId="32" fillId="0" borderId="2" xfId="6" applyNumberFormat="1" applyFont="1" applyFill="1" applyBorder="1" applyAlignment="1" applyProtection="1">
      <alignment horizontal="center" wrapText="1"/>
    </xf>
    <xf numFmtId="6" fontId="54" fillId="0" borderId="11" xfId="0" applyNumberFormat="1" applyFont="1" applyFill="1" applyBorder="1" applyAlignment="1" applyProtection="1">
      <alignment horizontal="right"/>
      <protection locked="0"/>
    </xf>
    <xf numFmtId="6" fontId="48" fillId="0" borderId="0" xfId="0" applyNumberFormat="1" applyFont="1" applyFill="1" applyBorder="1" applyAlignment="1" applyProtection="1">
      <alignment horizontal="right"/>
      <protection locked="0"/>
    </xf>
    <xf numFmtId="10" fontId="63" fillId="0" borderId="6" xfId="0" applyNumberFormat="1" applyFont="1" applyFill="1" applyBorder="1" applyAlignment="1" applyProtection="1">
      <alignment horizontal="right"/>
      <protection locked="0"/>
    </xf>
    <xf numFmtId="6" fontId="32" fillId="0" borderId="2" xfId="0" applyNumberFormat="1" applyFont="1" applyFill="1" applyBorder="1" applyAlignment="1" applyProtection="1">
      <alignment horizontal="right" wrapText="1"/>
    </xf>
    <xf numFmtId="8" fontId="32" fillId="0" borderId="2" xfId="0" applyNumberFormat="1" applyFont="1" applyFill="1" applyBorder="1" applyAlignment="1" applyProtection="1">
      <alignment horizontal="right" wrapText="1"/>
    </xf>
    <xf numFmtId="0" fontId="32" fillId="0" borderId="11" xfId="0" applyFont="1" applyFill="1" applyBorder="1" applyAlignment="1" applyProtection="1">
      <alignment horizontal="center" vertical="center"/>
      <protection locked="0"/>
    </xf>
    <xf numFmtId="0" fontId="32" fillId="0" borderId="14" xfId="0" applyFont="1" applyFill="1" applyBorder="1" applyAlignment="1" applyProtection="1">
      <alignment vertical="center"/>
      <protection locked="0"/>
    </xf>
    <xf numFmtId="0" fontId="32" fillId="0" borderId="5" xfId="0" applyFont="1" applyFill="1" applyBorder="1" applyAlignment="1" applyProtection="1">
      <alignment horizontal="right"/>
      <protection locked="0"/>
    </xf>
    <xf numFmtId="0" fontId="48" fillId="0" borderId="14" xfId="0" applyFont="1" applyFill="1" applyBorder="1" applyAlignment="1" applyProtection="1">
      <protection locked="0"/>
    </xf>
    <xf numFmtId="0" fontId="32" fillId="0" borderId="12" xfId="0" applyFont="1" applyFill="1" applyBorder="1" applyAlignment="1" applyProtection="1">
      <protection locked="0"/>
    </xf>
    <xf numFmtId="0" fontId="41" fillId="0" borderId="14" xfId="0" applyFont="1" applyFill="1" applyBorder="1" applyAlignment="1" applyProtection="1">
      <alignment vertical="center"/>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center" vertical="center" wrapText="1"/>
      <protection locked="0"/>
    </xf>
    <xf numFmtId="6" fontId="63" fillId="0" borderId="0" xfId="0" applyNumberFormat="1" applyFont="1" applyFill="1" applyBorder="1" applyAlignment="1" applyProtection="1">
      <alignment horizontal="right" vertical="center"/>
    </xf>
    <xf numFmtId="6" fontId="63" fillId="0" borderId="0" xfId="0" applyNumberFormat="1" applyFont="1" applyFill="1" applyBorder="1" applyAlignment="1" applyProtection="1">
      <alignment horizontal="right" vertical="center"/>
      <protection locked="0"/>
    </xf>
    <xf numFmtId="0" fontId="41" fillId="0" borderId="0" xfId="0" applyFont="1" applyFill="1" applyBorder="1" applyAlignment="1" applyProtection="1">
      <alignment horizontal="right" vertical="center" wrapText="1"/>
      <protection locked="0"/>
    </xf>
    <xf numFmtId="6" fontId="15" fillId="2" borderId="2" xfId="0" applyNumberFormat="1" applyFont="1" applyFill="1" applyBorder="1" applyAlignment="1" applyProtection="1">
      <alignment horizontal="right" vertical="center"/>
      <protection locked="0"/>
    </xf>
    <xf numFmtId="0" fontId="56" fillId="0" borderId="4" xfId="0" applyFont="1" applyFill="1" applyBorder="1" applyAlignment="1" applyProtection="1">
      <protection locked="0"/>
    </xf>
    <xf numFmtId="0" fontId="56" fillId="0" borderId="5" xfId="0" applyFont="1" applyFill="1" applyBorder="1" applyAlignment="1" applyProtection="1">
      <protection locked="0"/>
    </xf>
    <xf numFmtId="0" fontId="47" fillId="0" borderId="16" xfId="0" applyFont="1" applyFill="1" applyBorder="1" applyAlignment="1" applyProtection="1">
      <alignment horizontal="center"/>
      <protection locked="0"/>
    </xf>
    <xf numFmtId="0" fontId="56" fillId="0" borderId="8" xfId="0" applyFont="1" applyFill="1" applyBorder="1" applyAlignment="1" applyProtection="1">
      <protection locked="0"/>
    </xf>
    <xf numFmtId="0" fontId="56" fillId="0" borderId="9" xfId="0" applyFont="1" applyFill="1" applyBorder="1" applyAlignment="1" applyProtection="1">
      <protection locked="0"/>
    </xf>
    <xf numFmtId="0" fontId="61" fillId="0" borderId="2" xfId="0" applyFont="1" applyFill="1" applyBorder="1" applyAlignment="1" applyProtection="1">
      <alignment horizontal="left" wrapText="1"/>
      <protection locked="0"/>
    </xf>
    <xf numFmtId="0" fontId="48" fillId="0" borderId="0" xfId="0" applyFont="1" applyFill="1" applyBorder="1" applyAlignment="1" applyProtection="1">
      <protection locked="0"/>
    </xf>
    <xf numFmtId="0" fontId="48" fillId="0" borderId="0" xfId="0" applyFont="1" applyFill="1" applyAlignment="1" applyProtection="1"/>
    <xf numFmtId="0" fontId="66" fillId="0" borderId="15" xfId="0" applyFont="1" applyFill="1" applyBorder="1" applyAlignment="1" applyProtection="1">
      <alignment vertical="center" wrapText="1"/>
      <protection locked="0"/>
    </xf>
    <xf numFmtId="0" fontId="66" fillId="0" borderId="0" xfId="0" applyFont="1" applyFill="1" applyAlignment="1" applyProtection="1">
      <alignment vertical="center" wrapText="1"/>
      <protection locked="0"/>
    </xf>
    <xf numFmtId="0" fontId="66" fillId="0" borderId="0" xfId="0" applyFont="1" applyFill="1" applyBorder="1" applyAlignment="1" applyProtection="1">
      <alignment vertical="center" wrapText="1"/>
      <protection locked="0"/>
    </xf>
    <xf numFmtId="0" fontId="45" fillId="0" borderId="11" xfId="0" applyFont="1" applyFill="1" applyBorder="1" applyAlignment="1" applyProtection="1">
      <alignment horizontal="center" vertical="center" wrapText="1"/>
      <protection locked="0"/>
    </xf>
    <xf numFmtId="0" fontId="69" fillId="0" borderId="2" xfId="0" applyFont="1" applyFill="1" applyBorder="1" applyAlignment="1" applyProtection="1">
      <alignment horizontal="left" wrapText="1"/>
      <protection locked="0"/>
    </xf>
    <xf numFmtId="6" fontId="67" fillId="0" borderId="0" xfId="0" applyNumberFormat="1" applyFont="1" applyFill="1" applyBorder="1" applyAlignment="1" applyProtection="1">
      <alignment horizontal="right"/>
    </xf>
    <xf numFmtId="6" fontId="54" fillId="0" borderId="13" xfId="0" applyNumberFormat="1" applyFont="1" applyFill="1" applyBorder="1" applyAlignment="1" applyProtection="1">
      <alignment horizontal="right"/>
    </xf>
    <xf numFmtId="0" fontId="32" fillId="0" borderId="12" xfId="0" applyFont="1" applyFill="1" applyBorder="1" applyAlignment="1" applyProtection="1">
      <alignment vertical="center"/>
      <protection locked="0"/>
    </xf>
    <xf numFmtId="0" fontId="16" fillId="0" borderId="0" xfId="5" applyFill="1"/>
    <xf numFmtId="0" fontId="33" fillId="0" borderId="0" xfId="5" applyFont="1" applyFill="1" applyBorder="1" applyAlignment="1"/>
    <xf numFmtId="0" fontId="16" fillId="0" borderId="0" xfId="5" applyFill="1" applyBorder="1" applyAlignment="1"/>
    <xf numFmtId="0" fontId="38" fillId="0" borderId="0" xfId="5" applyFont="1" applyFill="1" applyAlignment="1">
      <alignment horizontal="center"/>
    </xf>
    <xf numFmtId="0" fontId="33" fillId="0" borderId="0" xfId="5" applyFont="1" applyFill="1" applyAlignment="1">
      <alignment horizontal="center"/>
    </xf>
    <xf numFmtId="0" fontId="37" fillId="0" borderId="0" xfId="5" applyFont="1" applyFill="1"/>
    <xf numFmtId="0" fontId="34" fillId="0" borderId="0" xfId="5" applyFont="1" applyFill="1" applyAlignment="1">
      <alignment horizontal="left"/>
    </xf>
    <xf numFmtId="0" fontId="16" fillId="0" borderId="0" xfId="5" applyFill="1" applyAlignment="1">
      <alignment wrapText="1"/>
    </xf>
    <xf numFmtId="0" fontId="34" fillId="0" borderId="0" xfId="5" applyFont="1" applyFill="1" applyAlignment="1">
      <alignment horizontal="center"/>
    </xf>
    <xf numFmtId="0" fontId="2" fillId="0" borderId="0" xfId="5" applyFont="1" applyFill="1"/>
    <xf numFmtId="0" fontId="16" fillId="0" borderId="25" xfId="5" applyFill="1" applyBorder="1"/>
    <xf numFmtId="0" fontId="16" fillId="0" borderId="26" xfId="5" applyFill="1" applyBorder="1"/>
    <xf numFmtId="0" fontId="37" fillId="0" borderId="26" xfId="5" applyFont="1" applyFill="1" applyBorder="1"/>
    <xf numFmtId="0" fontId="16" fillId="0" borderId="27" xfId="5" applyFill="1" applyBorder="1"/>
    <xf numFmtId="0" fontId="2" fillId="0" borderId="28" xfId="5" applyFont="1" applyFill="1" applyBorder="1"/>
    <xf numFmtId="0" fontId="16" fillId="0" borderId="0" xfId="5" applyFill="1" applyBorder="1"/>
    <xf numFmtId="0" fontId="37" fillId="0" borderId="0" xfId="5" applyFont="1" applyFill="1" applyBorder="1"/>
    <xf numFmtId="0" fontId="16" fillId="0" borderId="20" xfId="5" applyFill="1" applyBorder="1"/>
    <xf numFmtId="165" fontId="37" fillId="0" borderId="31" xfId="4" applyNumberFormat="1" applyFont="1" applyFill="1" applyBorder="1" applyProtection="1"/>
    <xf numFmtId="0" fontId="34" fillId="0" borderId="0" xfId="5" applyFont="1" applyFill="1" applyAlignment="1">
      <alignment horizontal="right"/>
    </xf>
    <xf numFmtId="0" fontId="16" fillId="0" borderId="29" xfId="5" applyFill="1" applyBorder="1"/>
    <xf numFmtId="0" fontId="2" fillId="0" borderId="1" xfId="5" applyFont="1" applyFill="1" applyBorder="1"/>
    <xf numFmtId="0" fontId="16" fillId="0" borderId="1" xfId="5" applyFill="1" applyBorder="1"/>
    <xf numFmtId="0" fontId="37" fillId="0" borderId="1" xfId="5" applyFont="1" applyFill="1" applyBorder="1"/>
    <xf numFmtId="0" fontId="16" fillId="0" borderId="30" xfId="5" applyFill="1" applyBorder="1"/>
    <xf numFmtId="0" fontId="16" fillId="0" borderId="28" xfId="5" applyFill="1" applyBorder="1"/>
    <xf numFmtId="164" fontId="37" fillId="0" borderId="1" xfId="2" applyNumberFormat="1" applyFont="1" applyFill="1" applyBorder="1" applyProtection="1"/>
    <xf numFmtId="0" fontId="2" fillId="0" borderId="0" xfId="5" applyFont="1" applyFill="1" applyBorder="1"/>
    <xf numFmtId="0" fontId="34" fillId="0" borderId="28" xfId="5" applyFont="1" applyFill="1" applyBorder="1"/>
    <xf numFmtId="0" fontId="35" fillId="0" borderId="28" xfId="5" applyFont="1" applyFill="1" applyBorder="1"/>
    <xf numFmtId="0" fontId="3" fillId="0" borderId="28" xfId="5" applyFont="1" applyFill="1" applyBorder="1" applyAlignment="1">
      <alignment horizontal="center"/>
    </xf>
    <xf numFmtId="0" fontId="3" fillId="0" borderId="0" xfId="5" applyFont="1" applyFill="1" applyBorder="1" applyAlignment="1">
      <alignment horizontal="center"/>
    </xf>
    <xf numFmtId="0" fontId="3" fillId="0" borderId="20" xfId="5" applyFont="1" applyFill="1" applyBorder="1" applyAlignment="1">
      <alignment horizontal="center"/>
    </xf>
    <xf numFmtId="164" fontId="37" fillId="0" borderId="0" xfId="2" applyNumberFormat="1" applyFont="1" applyFill="1" applyBorder="1"/>
    <xf numFmtId="0" fontId="2" fillId="0" borderId="28" xfId="5" applyFont="1" applyFill="1" applyBorder="1" applyAlignment="1">
      <alignment horizontal="left" wrapText="1"/>
    </xf>
    <xf numFmtId="0" fontId="2" fillId="0" borderId="0" xfId="5" applyFont="1" applyFill="1" applyBorder="1" applyAlignment="1">
      <alignment horizontal="left" wrapText="1"/>
    </xf>
    <xf numFmtId="165" fontId="37" fillId="0" borderId="1" xfId="4" applyNumberFormat="1" applyFont="1" applyFill="1" applyBorder="1" applyProtection="1">
      <protection locked="0"/>
    </xf>
    <xf numFmtId="0" fontId="2" fillId="0" borderId="0" xfId="5" applyFont="1" applyFill="1" applyBorder="1" applyAlignment="1">
      <alignment horizontal="right"/>
    </xf>
    <xf numFmtId="0" fontId="16" fillId="0" borderId="28" xfId="5" applyFont="1" applyFill="1" applyBorder="1"/>
    <xf numFmtId="165" fontId="37" fillId="0" borderId="1" xfId="4" applyNumberFormat="1" applyFont="1" applyFill="1" applyBorder="1"/>
    <xf numFmtId="0" fontId="37" fillId="0" borderId="28" xfId="5" applyFont="1" applyFill="1" applyBorder="1"/>
    <xf numFmtId="0" fontId="2" fillId="0" borderId="28" xfId="5" applyFont="1" applyFill="1" applyBorder="1" applyAlignment="1">
      <alignment horizontal="right" wrapText="1"/>
    </xf>
    <xf numFmtId="0" fontId="6" fillId="0" borderId="0" xfId="5" applyFont="1" applyFill="1" applyBorder="1" applyAlignment="1">
      <alignment horizontal="right" wrapText="1"/>
    </xf>
    <xf numFmtId="0" fontId="16" fillId="0" borderId="29" xfId="5" applyFont="1" applyFill="1" applyBorder="1"/>
    <xf numFmtId="0" fontId="2" fillId="0" borderId="1" xfId="5" applyFont="1" applyFill="1" applyBorder="1" applyAlignment="1">
      <alignment horizontal="right"/>
    </xf>
    <xf numFmtId="0" fontId="16" fillId="3" borderId="0" xfId="5" applyFill="1"/>
    <xf numFmtId="0" fontId="37" fillId="3" borderId="0" xfId="5" applyFont="1" applyFill="1"/>
    <xf numFmtId="0" fontId="16" fillId="0" borderId="32" xfId="5" applyFill="1" applyBorder="1"/>
    <xf numFmtId="0" fontId="16" fillId="0" borderId="33" xfId="5" applyFill="1" applyBorder="1"/>
    <xf numFmtId="0" fontId="20" fillId="0" borderId="0" xfId="5" applyFont="1" applyFill="1" applyBorder="1"/>
    <xf numFmtId="0" fontId="16" fillId="0" borderId="34" xfId="5" applyFill="1" applyBorder="1"/>
    <xf numFmtId="0" fontId="32" fillId="0" borderId="0" xfId="5" applyFont="1" applyFill="1" applyBorder="1"/>
    <xf numFmtId="165" fontId="32" fillId="0" borderId="0" xfId="5" applyNumberFormat="1" applyFont="1" applyFill="1" applyBorder="1" applyProtection="1"/>
    <xf numFmtId="0" fontId="32" fillId="0" borderId="0" xfId="5" applyFont="1" applyFill="1" applyBorder="1" applyAlignment="1">
      <alignment horizontal="right"/>
    </xf>
    <xf numFmtId="0" fontId="32" fillId="0" borderId="1" xfId="5" applyFont="1" applyFill="1" applyBorder="1" applyProtection="1"/>
    <xf numFmtId="0" fontId="41" fillId="0" borderId="0" xfId="5" applyFont="1" applyFill="1" applyBorder="1"/>
    <xf numFmtId="165" fontId="32" fillId="0" borderId="35" xfId="5" applyNumberFormat="1" applyFont="1" applyFill="1" applyBorder="1" applyProtection="1"/>
    <xf numFmtId="0" fontId="16" fillId="0" borderId="36" xfId="5" applyFill="1" applyBorder="1"/>
    <xf numFmtId="0" fontId="20" fillId="0" borderId="3" xfId="5" applyFont="1" applyFill="1" applyBorder="1"/>
    <xf numFmtId="0" fontId="2" fillId="0" borderId="3" xfId="5" applyFont="1" applyFill="1" applyBorder="1"/>
    <xf numFmtId="0" fontId="16" fillId="0" borderId="3" xfId="5" applyFill="1" applyBorder="1"/>
    <xf numFmtId="0" fontId="37" fillId="0" borderId="3" xfId="5" applyFont="1" applyFill="1" applyBorder="1"/>
    <xf numFmtId="0" fontId="16" fillId="0" borderId="37" xfId="5" applyFill="1" applyBorder="1"/>
    <xf numFmtId="0" fontId="32" fillId="0" borderId="0" xfId="0" applyFont="1" applyFill="1" applyAlignment="1">
      <alignment horizontal="left" vertical="top" wrapText="1" indent="2"/>
    </xf>
    <xf numFmtId="0" fontId="41" fillId="0" borderId="14" xfId="0" applyFont="1" applyBorder="1" applyAlignment="1" applyProtection="1">
      <alignment horizontal="right"/>
      <protection locked="0"/>
    </xf>
    <xf numFmtId="0" fontId="2" fillId="0" borderId="4" xfId="0" applyFont="1" applyFill="1" applyBorder="1" applyAlignment="1" applyProtection="1">
      <alignment horizontal="center"/>
      <protection locked="0"/>
    </xf>
    <xf numFmtId="6" fontId="15" fillId="2" borderId="14" xfId="0" applyNumberFormat="1" applyFont="1" applyFill="1" applyBorder="1" applyAlignment="1" applyProtection="1">
      <alignment horizontal="right"/>
      <protection locked="0"/>
    </xf>
    <xf numFmtId="0" fontId="32" fillId="0" borderId="15" xfId="0" applyFont="1" applyFill="1" applyBorder="1" applyAlignment="1" applyProtection="1">
      <protection locked="0"/>
    </xf>
    <xf numFmtId="0" fontId="32" fillId="0" borderId="15"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2" fillId="0" borderId="0" xfId="0" applyFont="1" applyBorder="1" applyAlignment="1" applyProtection="1">
      <protection locked="0"/>
    </xf>
    <xf numFmtId="0" fontId="0" fillId="0" borderId="0" xfId="0" applyBorder="1" applyAlignment="1" applyProtection="1">
      <protection locked="0"/>
    </xf>
    <xf numFmtId="0" fontId="41" fillId="0" borderId="0" xfId="0" applyFont="1" applyBorder="1" applyAlignment="1" applyProtection="1">
      <alignment horizontal="right"/>
      <protection locked="0"/>
    </xf>
    <xf numFmtId="0" fontId="22" fillId="0" borderId="0" xfId="5" applyFont="1" applyFill="1" applyAlignment="1" applyProtection="1">
      <alignment horizontal="left"/>
      <protection locked="0"/>
    </xf>
    <xf numFmtId="3" fontId="7" fillId="0" borderId="0" xfId="5" applyNumberFormat="1" applyFont="1" applyFill="1" applyBorder="1" applyAlignment="1" applyProtection="1">
      <alignment horizontal="center"/>
      <protection locked="0"/>
    </xf>
    <xf numFmtId="0" fontId="59" fillId="0" borderId="0" xfId="0" applyFont="1" applyFill="1" applyAlignment="1" applyProtection="1">
      <alignment horizontal="center"/>
      <protection locked="0"/>
    </xf>
    <xf numFmtId="0" fontId="2" fillId="0" borderId="28" xfId="5" applyFont="1" applyFill="1" applyBorder="1" applyProtection="1">
      <protection locked="0"/>
    </xf>
    <xf numFmtId="0" fontId="59" fillId="0" borderId="0" xfId="0" applyFont="1" applyFill="1" applyBorder="1" applyAlignment="1" applyProtection="1">
      <alignment horizontal="center" vertical="center"/>
      <protection locked="0"/>
    </xf>
    <xf numFmtId="0" fontId="32" fillId="0" borderId="15" xfId="0" applyFont="1" applyFill="1" applyBorder="1" applyAlignment="1" applyProtection="1">
      <alignment vertical="center"/>
      <protection locked="0"/>
    </xf>
    <xf numFmtId="0" fontId="7" fillId="0" borderId="0" xfId="5" applyFont="1" applyFill="1" applyBorder="1" applyProtection="1">
      <protection locked="0"/>
    </xf>
    <xf numFmtId="6" fontId="66" fillId="0" borderId="2" xfId="0" applyNumberFormat="1" applyFont="1" applyFill="1" applyBorder="1" applyAlignment="1" applyProtection="1">
      <alignment horizontal="right"/>
      <protection locked="0"/>
    </xf>
    <xf numFmtId="6" fontId="66" fillId="0" borderId="0" xfId="0" applyNumberFormat="1" applyFont="1" applyFill="1" applyBorder="1" applyAlignment="1" applyProtection="1">
      <alignment horizontal="right"/>
      <protection locked="0"/>
    </xf>
    <xf numFmtId="6" fontId="66" fillId="0" borderId="2" xfId="0" applyNumberFormat="1" applyFont="1" applyFill="1" applyBorder="1" applyAlignment="1" applyProtection="1">
      <alignment horizontal="right"/>
    </xf>
    <xf numFmtId="0" fontId="48" fillId="0" borderId="0" xfId="0" applyFont="1" applyFill="1" applyBorder="1" applyAlignment="1" applyProtection="1">
      <alignment horizontal="center" vertical="top"/>
      <protection locked="0"/>
    </xf>
    <xf numFmtId="0" fontId="2" fillId="0" borderId="0" xfId="5" applyFont="1" applyFill="1" applyAlignment="1" applyProtection="1">
      <alignment horizontal="center"/>
      <protection locked="0"/>
    </xf>
    <xf numFmtId="14" fontId="0" fillId="0" borderId="0" xfId="0" applyNumberFormat="1" applyAlignment="1">
      <alignment horizontal="right"/>
    </xf>
    <xf numFmtId="6" fontId="54" fillId="0" borderId="13" xfId="0" applyNumberFormat="1" applyFont="1" applyFill="1" applyBorder="1" applyAlignment="1" applyProtection="1">
      <alignment horizontal="right" vertical="center"/>
      <protection locked="0"/>
    </xf>
    <xf numFmtId="14" fontId="68" fillId="0" borderId="0" xfId="0" applyNumberFormat="1" applyFont="1" applyFill="1" applyAlignment="1" applyProtection="1">
      <alignment horizontal="centerContinuous"/>
    </xf>
    <xf numFmtId="0" fontId="39" fillId="0" borderId="0" xfId="0" applyFont="1" applyFill="1" applyAlignment="1" applyProtection="1">
      <alignment horizontal="right"/>
      <protection locked="0"/>
    </xf>
    <xf numFmtId="3" fontId="39" fillId="0" borderId="0" xfId="0" applyNumberFormat="1" applyFont="1" applyFill="1" applyBorder="1" applyAlignment="1" applyProtection="1">
      <alignment horizontal="center" vertical="top"/>
      <protection locked="0"/>
    </xf>
    <xf numFmtId="3" fontId="72" fillId="0" borderId="0" xfId="0" applyNumberFormat="1" applyFont="1" applyFill="1" applyBorder="1" applyAlignment="1" applyProtection="1">
      <alignment horizontal="center"/>
      <protection locked="0"/>
    </xf>
    <xf numFmtId="10" fontId="26" fillId="0" borderId="3" xfId="0" applyNumberFormat="1" applyFont="1" applyFill="1" applyBorder="1" applyAlignment="1" applyProtection="1">
      <alignment horizontal="center"/>
      <protection locked="0"/>
    </xf>
    <xf numFmtId="0" fontId="38" fillId="0" borderId="0" xfId="5" applyFont="1" applyFill="1" applyAlignment="1" applyProtection="1">
      <alignment horizontal="center"/>
      <protection locked="0"/>
    </xf>
    <xf numFmtId="0" fontId="58" fillId="0" borderId="0" xfId="5" applyFont="1" applyFill="1" applyAlignment="1" applyProtection="1">
      <alignment horizontal="right"/>
      <protection locked="0"/>
    </xf>
    <xf numFmtId="14" fontId="58" fillId="0" borderId="0" xfId="5" applyNumberFormat="1" applyFont="1" applyFill="1" applyAlignment="1" applyProtection="1">
      <alignment horizontal="right"/>
    </xf>
    <xf numFmtId="0" fontId="1" fillId="0" borderId="0" xfId="5" applyFont="1" applyFill="1" applyProtection="1">
      <protection locked="0"/>
    </xf>
    <xf numFmtId="0" fontId="34" fillId="0" borderId="0" xfId="5" applyFont="1" applyFill="1" applyProtection="1">
      <protection locked="0"/>
    </xf>
    <xf numFmtId="0" fontId="22" fillId="0" borderId="0" xfId="5" applyFont="1" applyFill="1" applyAlignment="1" applyProtection="1">
      <alignment horizontal="right"/>
      <protection locked="0"/>
    </xf>
    <xf numFmtId="0" fontId="1" fillId="0" borderId="0" xfId="5" applyFont="1" applyFill="1" applyBorder="1" applyProtection="1">
      <protection locked="0"/>
    </xf>
    <xf numFmtId="0" fontId="39" fillId="0" borderId="0" xfId="5" applyFont="1" applyFill="1" applyProtection="1">
      <protection locked="0"/>
    </xf>
    <xf numFmtId="0" fontId="39" fillId="0" borderId="0" xfId="5" applyFont="1" applyFill="1" applyBorder="1" applyProtection="1">
      <protection locked="0"/>
    </xf>
    <xf numFmtId="0" fontId="1" fillId="0" borderId="0" xfId="5" applyFont="1" applyFill="1" applyBorder="1" applyAlignment="1" applyProtection="1">
      <protection locked="0"/>
    </xf>
    <xf numFmtId="0" fontId="48" fillId="0" borderId="0" xfId="0" applyFont="1" applyFill="1" applyAlignment="1" applyProtection="1">
      <alignment horizontal="right"/>
      <protection locked="0"/>
    </xf>
    <xf numFmtId="0" fontId="35" fillId="0" borderId="28" xfId="5" applyFont="1" applyFill="1" applyBorder="1" applyProtection="1">
      <protection locked="0"/>
    </xf>
    <xf numFmtId="0" fontId="1" fillId="0" borderId="20" xfId="5" applyFont="1" applyFill="1" applyBorder="1" applyProtection="1">
      <protection locked="0"/>
    </xf>
    <xf numFmtId="0" fontId="35" fillId="0" borderId="29" xfId="5" applyFont="1" applyFill="1" applyBorder="1" applyProtection="1">
      <protection locked="0"/>
    </xf>
    <xf numFmtId="0" fontId="37" fillId="0" borderId="0" xfId="5" applyFont="1" applyFill="1" applyBorder="1" applyAlignment="1">
      <alignment horizontal="left" vertical="center" wrapText="1"/>
    </xf>
    <xf numFmtId="0" fontId="2" fillId="0" borderId="28" xfId="5" applyFont="1" applyFill="1" applyBorder="1" applyAlignment="1">
      <alignment horizontal="left" vertical="center" wrapText="1"/>
    </xf>
    <xf numFmtId="0" fontId="2" fillId="0" borderId="28" xfId="5" applyFont="1" applyFill="1" applyBorder="1" applyAlignment="1">
      <alignment horizontal="left" wrapText="1"/>
    </xf>
    <xf numFmtId="0" fontId="2" fillId="0" borderId="0" xfId="5" applyFont="1" applyFill="1" applyBorder="1" applyAlignment="1">
      <alignment horizontal="left" wrapText="1"/>
    </xf>
    <xf numFmtId="0" fontId="37" fillId="0" borderId="0" xfId="5" applyFont="1" applyFill="1" applyBorder="1" applyAlignment="1">
      <alignment vertical="center" wrapText="1"/>
    </xf>
    <xf numFmtId="164" fontId="37" fillId="0" borderId="26" xfId="2" applyNumberFormat="1" applyFont="1" applyFill="1" applyBorder="1" applyProtection="1">
      <protection locked="0"/>
    </xf>
    <xf numFmtId="0" fontId="2" fillId="0" borderId="0" xfId="5" applyFont="1" applyFill="1" applyBorder="1" applyAlignment="1">
      <alignment vertical="center" wrapText="1"/>
    </xf>
    <xf numFmtId="0" fontId="2" fillId="0" borderId="28" xfId="5" applyFont="1" applyFill="1" applyBorder="1" applyAlignment="1">
      <alignment horizontal="left" vertical="center" wrapText="1"/>
    </xf>
    <xf numFmtId="0" fontId="2" fillId="0" borderId="28" xfId="5" applyFont="1" applyFill="1" applyBorder="1" applyAlignment="1">
      <alignment vertical="center" wrapText="1"/>
    </xf>
    <xf numFmtId="164" fontId="37" fillId="0" borderId="0" xfId="2" applyNumberFormat="1" applyFont="1" applyFill="1" applyBorder="1" applyProtection="1">
      <protection locked="0"/>
    </xf>
    <xf numFmtId="8" fontId="32" fillId="0" borderId="2" xfId="0" applyNumberFormat="1" applyFont="1" applyFill="1" applyBorder="1" applyAlignment="1" applyProtection="1">
      <alignment horizontal="center" wrapText="1"/>
    </xf>
    <xf numFmtId="166" fontId="63" fillId="0" borderId="2" xfId="0" applyNumberFormat="1" applyFont="1" applyFill="1" applyBorder="1" applyAlignment="1" applyProtection="1">
      <alignment horizontal="right" vertical="center"/>
    </xf>
    <xf numFmtId="0" fontId="16" fillId="0" borderId="25" xfId="5" applyFill="1" applyBorder="1" applyProtection="1">
      <protection locked="0"/>
    </xf>
    <xf numFmtId="0" fontId="16" fillId="0" borderId="26" xfId="5" applyFill="1" applyBorder="1" applyProtection="1">
      <protection locked="0"/>
    </xf>
    <xf numFmtId="0" fontId="16" fillId="0" borderId="27" xfId="5" applyFill="1" applyBorder="1" applyProtection="1">
      <protection locked="0"/>
    </xf>
    <xf numFmtId="0" fontId="16" fillId="0" borderId="28" xfId="5" applyFill="1" applyBorder="1" applyProtection="1">
      <protection locked="0"/>
    </xf>
    <xf numFmtId="0" fontId="16" fillId="0" borderId="0" xfId="5" applyFill="1" applyBorder="1" applyProtection="1">
      <protection locked="0"/>
    </xf>
    <xf numFmtId="0" fontId="16" fillId="0" borderId="20" xfId="5" applyFill="1" applyBorder="1" applyProtection="1">
      <protection locked="0"/>
    </xf>
    <xf numFmtId="164" fontId="7" fillId="0" borderId="1" xfId="2" applyNumberFormat="1" applyFont="1" applyFill="1" applyBorder="1" applyProtection="1"/>
    <xf numFmtId="164" fontId="7" fillId="0" borderId="26" xfId="2" applyNumberFormat="1" applyFont="1" applyFill="1" applyBorder="1" applyProtection="1"/>
    <xf numFmtId="0" fontId="40" fillId="0" borderId="28" xfId="5" applyFont="1" applyFill="1" applyBorder="1" applyProtection="1">
      <protection locked="0"/>
    </xf>
    <xf numFmtId="164" fontId="7" fillId="0" borderId="0" xfId="2" applyNumberFormat="1" applyFont="1" applyFill="1" applyBorder="1" applyProtection="1">
      <protection locked="0"/>
    </xf>
    <xf numFmtId="164" fontId="7" fillId="0" borderId="1" xfId="2" applyNumberFormat="1" applyFont="1" applyFill="1" applyBorder="1" applyAlignment="1" applyProtection="1">
      <alignment horizontal="right"/>
    </xf>
    <xf numFmtId="0" fontId="2" fillId="0" borderId="0" xfId="5" applyFont="1" applyFill="1" applyBorder="1" applyProtection="1">
      <protection locked="0"/>
    </xf>
    <xf numFmtId="0" fontId="2" fillId="0" borderId="28" xfId="5" quotePrefix="1" applyFont="1" applyFill="1" applyBorder="1" applyProtection="1">
      <protection locked="0"/>
    </xf>
    <xf numFmtId="164" fontId="7" fillId="0" borderId="26" xfId="2" applyNumberFormat="1" applyFont="1" applyFill="1" applyBorder="1" applyAlignment="1" applyProtection="1">
      <alignment horizontal="right"/>
    </xf>
    <xf numFmtId="164" fontId="7" fillId="0" borderId="0" xfId="2" applyNumberFormat="1" applyFont="1" applyFill="1" applyBorder="1" applyAlignment="1" applyProtection="1">
      <alignment horizontal="right"/>
    </xf>
    <xf numFmtId="0" fontId="20" fillId="0" borderId="0" xfId="5" applyFont="1" applyFill="1" applyBorder="1" applyProtection="1">
      <protection locked="0"/>
    </xf>
    <xf numFmtId="164" fontId="7" fillId="0" borderId="0" xfId="2" applyNumberFormat="1" applyFont="1" applyFill="1" applyBorder="1" applyProtection="1"/>
    <xf numFmtId="0" fontId="34" fillId="0" borderId="28" xfId="5" applyFont="1" applyFill="1" applyBorder="1" applyProtection="1">
      <protection locked="0"/>
    </xf>
    <xf numFmtId="165" fontId="7" fillId="0" borderId="31" xfId="4" applyNumberFormat="1" applyFont="1" applyFill="1" applyBorder="1" applyProtection="1"/>
    <xf numFmtId="0" fontId="16" fillId="0" borderId="29" xfId="5" applyFill="1" applyBorder="1" applyProtection="1">
      <protection locked="0"/>
    </xf>
    <xf numFmtId="0" fontId="16" fillId="0" borderId="1" xfId="5" applyFill="1" applyBorder="1" applyProtection="1">
      <protection locked="0"/>
    </xf>
    <xf numFmtId="0" fontId="16" fillId="0" borderId="30" xfId="5" applyFill="1" applyBorder="1" applyProtection="1">
      <protection locked="0"/>
    </xf>
    <xf numFmtId="165" fontId="7" fillId="0" borderId="31" xfId="4" applyNumberFormat="1" applyFont="1" applyFill="1" applyBorder="1" applyAlignment="1" applyProtection="1">
      <alignment horizontal="center" vertical="center"/>
    </xf>
    <xf numFmtId="165" fontId="73" fillId="0" borderId="0" xfId="4" applyNumberFormat="1" applyFont="1" applyFill="1" applyBorder="1" applyAlignment="1" applyProtection="1">
      <alignment horizontal="center"/>
    </xf>
    <xf numFmtId="0" fontId="1" fillId="0" borderId="0" xfId="0" applyFont="1" applyFill="1" applyProtection="1">
      <protection locked="0"/>
    </xf>
    <xf numFmtId="6" fontId="74" fillId="0" borderId="2" xfId="0" applyNumberFormat="1" applyFont="1" applyFill="1" applyBorder="1" applyAlignment="1" applyProtection="1">
      <alignment horizontal="right"/>
      <protection locked="0"/>
    </xf>
    <xf numFmtId="6" fontId="74" fillId="0" borderId="13" xfId="0" applyNumberFormat="1" applyFont="1" applyFill="1" applyBorder="1" applyAlignment="1" applyProtection="1">
      <alignment horizontal="right"/>
      <protection locked="0"/>
    </xf>
    <xf numFmtId="6" fontId="74" fillId="0" borderId="2" xfId="0" applyNumberFormat="1" applyFont="1" applyFill="1" applyBorder="1" applyAlignment="1" applyProtection="1">
      <alignment horizontal="right"/>
    </xf>
    <xf numFmtId="6" fontId="65" fillId="0" borderId="0" xfId="0" applyNumberFormat="1" applyFont="1" applyFill="1" applyBorder="1" applyAlignment="1" applyProtection="1">
      <alignment horizontal="right"/>
    </xf>
    <xf numFmtId="6" fontId="52" fillId="0" borderId="0" xfId="0" applyNumberFormat="1" applyFont="1" applyFill="1" applyBorder="1" applyAlignment="1" applyProtection="1">
      <alignment horizontal="right" vertical="center"/>
    </xf>
    <xf numFmtId="6" fontId="71" fillId="0" borderId="2" xfId="0" applyNumberFormat="1" applyFont="1" applyFill="1" applyBorder="1" applyAlignment="1" applyProtection="1">
      <alignment horizontal="right"/>
    </xf>
    <xf numFmtId="6" fontId="75" fillId="0" borderId="35" xfId="0" applyNumberFormat="1"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wrapText="1"/>
      <protection locked="0"/>
    </xf>
    <xf numFmtId="6" fontId="54" fillId="0" borderId="0" xfId="0" applyNumberFormat="1" applyFont="1" applyFill="1" applyBorder="1" applyAlignment="1" applyProtection="1">
      <alignment horizontal="right" vertical="center"/>
      <protection locked="0"/>
    </xf>
    <xf numFmtId="6" fontId="11" fillId="2" borderId="0" xfId="0" applyNumberFormat="1" applyFont="1" applyFill="1" applyBorder="1" applyAlignment="1" applyProtection="1">
      <alignment horizontal="right"/>
      <protection locked="0"/>
    </xf>
    <xf numFmtId="6" fontId="7" fillId="2" borderId="0" xfId="0" applyNumberFormat="1" applyFont="1" applyFill="1" applyBorder="1" applyAlignment="1" applyProtection="1">
      <alignment horizontal="right"/>
      <protection locked="0"/>
    </xf>
    <xf numFmtId="0" fontId="59" fillId="0" borderId="0" xfId="0" applyFont="1" applyFill="1" applyAlignment="1" applyProtection="1">
      <alignment horizontal="center"/>
      <protection locked="0"/>
    </xf>
    <xf numFmtId="0" fontId="41" fillId="0" borderId="15" xfId="0" applyFont="1" applyFill="1" applyBorder="1" applyAlignment="1" applyProtection="1">
      <alignment horizontal="right" vertical="center" wrapText="1"/>
      <protection locked="0"/>
    </xf>
    <xf numFmtId="0" fontId="41" fillId="0" borderId="12" xfId="0" applyFont="1" applyFill="1" applyBorder="1" applyAlignment="1" applyProtection="1">
      <alignment horizontal="right" vertical="center" wrapText="1"/>
      <protection locked="0"/>
    </xf>
    <xf numFmtId="0" fontId="39" fillId="0" borderId="0" xfId="0" applyFont="1" applyFill="1" applyBorder="1" applyAlignment="1" applyProtection="1">
      <alignment horizontal="center" vertical="top"/>
      <protection locked="0"/>
    </xf>
    <xf numFmtId="0" fontId="47" fillId="0" borderId="7" xfId="0" applyFont="1" applyFill="1" applyBorder="1" applyAlignment="1" applyProtection="1">
      <alignment horizontal="center" vertical="center" wrapText="1"/>
      <protection locked="0"/>
    </xf>
    <xf numFmtId="0" fontId="47" fillId="0" borderId="24" xfId="0" applyFont="1" applyFill="1" applyBorder="1" applyAlignment="1" applyProtection="1">
      <alignment horizontal="center" vertical="center" wrapText="1"/>
      <protection locked="0"/>
    </xf>
    <xf numFmtId="0" fontId="47" fillId="0" borderId="23" xfId="0" applyFont="1" applyFill="1" applyBorder="1" applyAlignment="1" applyProtection="1">
      <alignment horizontal="center" vertical="center" wrapText="1"/>
      <protection locked="0"/>
    </xf>
    <xf numFmtId="0" fontId="32" fillId="0" borderId="17"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center" wrapText="1"/>
      <protection locked="0"/>
    </xf>
    <xf numFmtId="0" fontId="32" fillId="0" borderId="21" xfId="0" applyFont="1" applyFill="1" applyBorder="1" applyAlignment="1" applyProtection="1">
      <alignment horizontal="center" vertical="center" wrapText="1"/>
      <protection locked="0"/>
    </xf>
    <xf numFmtId="0" fontId="32" fillId="0" borderId="9"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left" vertical="center" wrapText="1"/>
      <protection locked="0"/>
    </xf>
    <xf numFmtId="0" fontId="61" fillId="0" borderId="12" xfId="0" applyFont="1" applyFill="1" applyBorder="1" applyAlignment="1" applyProtection="1">
      <alignment horizontal="left" vertical="center" wrapText="1"/>
      <protection locked="0"/>
    </xf>
    <xf numFmtId="0" fontId="62" fillId="0" borderId="0" xfId="0" applyFont="1" applyFill="1" applyAlignment="1" applyProtection="1">
      <alignment horizontal="center"/>
      <protection locked="0"/>
    </xf>
    <xf numFmtId="0" fontId="41" fillId="0" borderId="15" xfId="0" applyFont="1" applyFill="1" applyBorder="1" applyAlignment="1" applyProtection="1">
      <alignment horizontal="left" vertical="center" wrapText="1"/>
      <protection locked="0"/>
    </xf>
    <xf numFmtId="0" fontId="41" fillId="0" borderId="12" xfId="0" applyFont="1" applyFill="1" applyBorder="1" applyAlignment="1" applyProtection="1">
      <alignment horizontal="left" vertical="center" wrapText="1"/>
      <protection locked="0"/>
    </xf>
    <xf numFmtId="0" fontId="55" fillId="0" borderId="0" xfId="0" applyFont="1" applyFill="1" applyBorder="1" applyAlignment="1" applyProtection="1">
      <alignment horizontal="center"/>
      <protection locked="0"/>
    </xf>
    <xf numFmtId="0" fontId="55" fillId="0" borderId="16" xfId="0" applyFont="1" applyFill="1" applyBorder="1" applyAlignment="1" applyProtection="1">
      <alignment horizontal="center"/>
      <protection locked="0"/>
    </xf>
    <xf numFmtId="0" fontId="32" fillId="0" borderId="7"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left" vertical="center" wrapText="1"/>
      <protection locked="0"/>
    </xf>
    <xf numFmtId="0" fontId="34" fillId="0" borderId="43" xfId="0" applyFont="1" applyBorder="1" applyAlignment="1" applyProtection="1">
      <alignment horizontal="left" vertical="center" wrapText="1"/>
      <protection locked="0"/>
    </xf>
    <xf numFmtId="0" fontId="34" fillId="0" borderId="44" xfId="0" applyFont="1" applyBorder="1" applyAlignment="1" applyProtection="1">
      <alignment horizontal="left" vertical="center" wrapText="1"/>
      <protection locked="0"/>
    </xf>
    <xf numFmtId="0" fontId="34" fillId="0" borderId="45" xfId="0" applyFont="1" applyBorder="1" applyAlignment="1" applyProtection="1">
      <alignment horizontal="left" vertical="center" wrapText="1"/>
      <protection locked="0"/>
    </xf>
    <xf numFmtId="0" fontId="28" fillId="0" borderId="0" xfId="0" applyFont="1" applyFill="1" applyBorder="1" applyAlignment="1" applyProtection="1">
      <protection locked="0"/>
    </xf>
    <xf numFmtId="0" fontId="29" fillId="0" borderId="0" xfId="0" applyFont="1" applyFill="1" applyBorder="1" applyAlignment="1" applyProtection="1">
      <protection locked="0"/>
    </xf>
    <xf numFmtId="0" fontId="46" fillId="0" borderId="7" xfId="0" applyFont="1" applyFill="1" applyBorder="1" applyAlignment="1" applyProtection="1">
      <alignment horizontal="center" vertical="center" wrapText="1"/>
      <protection locked="0"/>
    </xf>
    <xf numFmtId="0" fontId="46" fillId="0" borderId="24" xfId="0" applyFont="1" applyFill="1" applyBorder="1" applyAlignment="1" applyProtection="1">
      <alignment horizontal="center" vertical="center" wrapText="1"/>
      <protection locked="0"/>
    </xf>
    <xf numFmtId="0" fontId="46" fillId="0" borderId="23"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protection locked="0"/>
    </xf>
    <xf numFmtId="0" fontId="55" fillId="0" borderId="28"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32" fillId="0" borderId="4" xfId="0" applyFont="1" applyFill="1" applyBorder="1" applyAlignment="1" applyProtection="1">
      <alignment horizontal="left" wrapText="1"/>
      <protection locked="0"/>
    </xf>
    <xf numFmtId="0" fontId="45" fillId="0" borderId="0" xfId="0" applyFont="1" applyFill="1" applyAlignment="1" applyProtection="1">
      <alignment horizontal="center"/>
      <protection locked="0"/>
    </xf>
    <xf numFmtId="0" fontId="47" fillId="0" borderId="0" xfId="0" applyFont="1" applyFill="1" applyBorder="1" applyAlignment="1" applyProtection="1">
      <alignment horizontal="center"/>
      <protection locked="0"/>
    </xf>
    <xf numFmtId="0" fontId="47" fillId="0" borderId="16" xfId="0" applyFont="1" applyFill="1" applyBorder="1" applyAlignment="1" applyProtection="1">
      <alignment horizontal="center"/>
      <protection locked="0"/>
    </xf>
    <xf numFmtId="0" fontId="47" fillId="0" borderId="15" xfId="0" applyFont="1" applyFill="1" applyBorder="1" applyAlignment="1" applyProtection="1">
      <alignment horizontal="right" vertical="center" wrapText="1"/>
      <protection locked="0"/>
    </xf>
    <xf numFmtId="0" fontId="47" fillId="0" borderId="12" xfId="0" applyFont="1" applyFill="1" applyBorder="1" applyAlignment="1" applyProtection="1">
      <alignment horizontal="right" vertical="center" wrapText="1"/>
      <protection locked="0"/>
    </xf>
    <xf numFmtId="0" fontId="59" fillId="0" borderId="6"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wrapText="1"/>
      <protection locked="0"/>
    </xf>
    <xf numFmtId="0" fontId="47" fillId="0" borderId="1" xfId="0" applyFont="1" applyBorder="1" applyAlignment="1">
      <alignment horizontal="center"/>
    </xf>
    <xf numFmtId="0" fontId="32" fillId="0" borderId="0" xfId="0" applyFont="1" applyAlignment="1">
      <alignment horizontal="left" wrapText="1"/>
    </xf>
    <xf numFmtId="0" fontId="32" fillId="0" borderId="0" xfId="0" applyFont="1" applyFill="1" applyAlignment="1">
      <alignment horizontal="left" wrapText="1"/>
    </xf>
    <xf numFmtId="0" fontId="56" fillId="0" borderId="28" xfId="0" applyFont="1" applyFill="1" applyBorder="1" applyAlignment="1" applyProtection="1">
      <alignment horizontal="center"/>
      <protection locked="0"/>
    </xf>
    <xf numFmtId="0" fontId="56" fillId="0" borderId="0" xfId="0" applyFont="1" applyFill="1" applyBorder="1" applyAlignment="1" applyProtection="1">
      <alignment horizontal="center"/>
      <protection locked="0"/>
    </xf>
    <xf numFmtId="0" fontId="56" fillId="0" borderId="20" xfId="0" applyFont="1" applyFill="1" applyBorder="1" applyAlignment="1" applyProtection="1">
      <alignment horizontal="center"/>
      <protection locked="0"/>
    </xf>
    <xf numFmtId="0" fontId="47" fillId="0" borderId="0" xfId="0" applyFont="1" applyFill="1" applyAlignment="1" applyProtection="1">
      <alignment horizontal="center"/>
      <protection locked="0"/>
    </xf>
    <xf numFmtId="0" fontId="56" fillId="0" borderId="28" xfId="5" applyFont="1" applyFill="1" applyBorder="1" applyAlignment="1" applyProtection="1">
      <alignment horizontal="center"/>
      <protection locked="0"/>
    </xf>
    <xf numFmtId="0" fontId="56" fillId="0" borderId="0" xfId="5" applyFont="1" applyFill="1" applyBorder="1" applyAlignment="1" applyProtection="1">
      <alignment horizontal="center"/>
      <protection locked="0"/>
    </xf>
    <xf numFmtId="0" fontId="56" fillId="0" borderId="20" xfId="5" applyFont="1" applyFill="1" applyBorder="1" applyAlignment="1" applyProtection="1">
      <alignment horizontal="center"/>
      <protection locked="0"/>
    </xf>
    <xf numFmtId="0" fontId="47" fillId="0" borderId="0" xfId="0" applyFont="1" applyFill="1" applyAlignment="1">
      <alignment horizontal="center"/>
    </xf>
    <xf numFmtId="0" fontId="2" fillId="0" borderId="28"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 fillId="0" borderId="0" xfId="0" applyFont="1" applyFill="1" applyAlignment="1" applyProtection="1">
      <alignment horizontal="center"/>
      <protection locked="0"/>
    </xf>
    <xf numFmtId="0" fontId="7" fillId="0" borderId="0" xfId="5" applyFont="1" applyFill="1" applyBorder="1" applyAlignment="1" applyProtection="1">
      <alignment horizontal="left" vertical="top"/>
      <protection locked="0"/>
    </xf>
    <xf numFmtId="0" fontId="56" fillId="0" borderId="28" xfId="5" applyFont="1" applyFill="1" applyBorder="1" applyAlignment="1" applyProtection="1">
      <alignment horizontal="center"/>
    </xf>
    <xf numFmtId="0" fontId="56" fillId="0" borderId="0" xfId="5" applyFont="1" applyFill="1" applyBorder="1" applyAlignment="1" applyProtection="1">
      <alignment horizontal="center"/>
    </xf>
    <xf numFmtId="0" fontId="56" fillId="0" borderId="20" xfId="5" applyFont="1" applyFill="1" applyBorder="1" applyAlignment="1" applyProtection="1">
      <alignment horizontal="center"/>
    </xf>
    <xf numFmtId="0" fontId="7" fillId="0" borderId="0" xfId="0" applyFont="1" applyFill="1" applyBorder="1" applyAlignment="1" applyProtection="1">
      <alignment horizontal="left" wrapText="1"/>
      <protection locked="0"/>
    </xf>
    <xf numFmtId="0" fontId="7" fillId="0" borderId="20" xfId="0" applyFont="1" applyFill="1" applyBorder="1" applyAlignment="1" applyProtection="1">
      <alignment horizontal="left" wrapText="1"/>
      <protection locked="0"/>
    </xf>
    <xf numFmtId="0" fontId="34" fillId="0" borderId="28" xfId="5" applyFont="1" applyFill="1" applyBorder="1" applyAlignment="1">
      <alignment horizontal="left" wrapText="1"/>
    </xf>
    <xf numFmtId="0" fontId="34" fillId="0" borderId="0" xfId="5" applyFont="1" applyFill="1" applyBorder="1" applyAlignment="1">
      <alignment horizontal="left" wrapText="1"/>
    </xf>
    <xf numFmtId="0" fontId="55" fillId="4" borderId="38" xfId="5" applyFont="1" applyFill="1" applyBorder="1" applyAlignment="1">
      <alignment horizontal="center"/>
    </xf>
    <xf numFmtId="0" fontId="55" fillId="4" borderId="39" xfId="5" applyFont="1" applyFill="1" applyBorder="1" applyAlignment="1">
      <alignment horizontal="center"/>
    </xf>
    <xf numFmtId="0" fontId="55" fillId="4" borderId="40" xfId="5" applyFont="1" applyFill="1" applyBorder="1" applyAlignment="1">
      <alignment horizontal="center"/>
    </xf>
    <xf numFmtId="0" fontId="55" fillId="0" borderId="41" xfId="5" applyFont="1" applyFill="1" applyBorder="1" applyAlignment="1">
      <alignment horizontal="center"/>
    </xf>
    <xf numFmtId="0" fontId="55" fillId="0" borderId="42" xfId="5" applyFont="1" applyFill="1" applyBorder="1" applyAlignment="1">
      <alignment horizontal="center"/>
    </xf>
    <xf numFmtId="0" fontId="47" fillId="0" borderId="0" xfId="5" applyFont="1" applyFill="1" applyAlignment="1">
      <alignment horizontal="center"/>
    </xf>
    <xf numFmtId="0" fontId="2" fillId="0" borderId="0" xfId="5" applyFont="1" applyFill="1" applyAlignment="1" applyProtection="1">
      <alignment horizontal="center"/>
      <protection locked="0"/>
    </xf>
    <xf numFmtId="0" fontId="39" fillId="0" borderId="0" xfId="5" applyFont="1" applyFill="1" applyAlignment="1">
      <alignment horizontal="left" vertical="center" wrapText="1"/>
    </xf>
    <xf numFmtId="0" fontId="56" fillId="0" borderId="28" xfId="5" applyFont="1" applyFill="1" applyBorder="1" applyAlignment="1">
      <alignment horizontal="center"/>
    </xf>
    <xf numFmtId="0" fontId="56" fillId="0" borderId="0" xfId="5" applyFont="1" applyFill="1" applyBorder="1" applyAlignment="1">
      <alignment horizontal="center"/>
    </xf>
    <xf numFmtId="0" fontId="56" fillId="0" borderId="20" xfId="5" applyFont="1" applyFill="1" applyBorder="1" applyAlignment="1">
      <alignment horizontal="center"/>
    </xf>
    <xf numFmtId="0" fontId="22" fillId="0" borderId="28" xfId="5" applyFont="1" applyFill="1" applyBorder="1" applyAlignment="1">
      <alignment horizontal="left" wrapText="1"/>
    </xf>
    <xf numFmtId="0" fontId="22" fillId="0" borderId="0" xfId="5" applyFont="1" applyFill="1" applyBorder="1" applyAlignment="1">
      <alignment horizontal="left" wrapText="1"/>
    </xf>
  </cellXfs>
  <cellStyles count="7">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d%20Work\Excel\OneStop2000%20v-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Description"/>
      <sheetName val="2. Dev. Team"/>
      <sheetName val="3. Sources Uses"/>
      <sheetName val="4. Operating"/>
      <sheetName val="5. Tax Credits"/>
      <sheetName val="6. Exhibits"/>
      <sheetName val="7. Signature"/>
      <sheetName val="Output"/>
      <sheetName val="Check"/>
      <sheetName val="Exhibit 11"/>
      <sheetName val="Exhibit31A"/>
      <sheetName val="Exhibit31B"/>
      <sheetName val="Lists"/>
      <sheetName val="Income Limits"/>
      <sheetName val="Fair Market Rents"/>
      <sheetName val="QCTs"/>
      <sheetName val="Other Information"/>
      <sheetName val="ScratchPad"/>
      <sheetName val="FAQs"/>
      <sheetName val="What's New"/>
      <sheetName val="List of Exhib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545"/>
  <sheetViews>
    <sheetView zoomScale="70" zoomScaleNormal="70" zoomScaleSheetLayoutView="40" workbookViewId="0">
      <selection activeCell="D23" sqref="D23:E23"/>
    </sheetView>
  </sheetViews>
  <sheetFormatPr defaultRowHeight="12.75"/>
  <cols>
    <col min="1" max="1" width="9.140625" style="26"/>
    <col min="2" max="2" width="13" style="26" customWidth="1"/>
    <col min="3" max="3" width="3.7109375" style="26" customWidth="1"/>
    <col min="4" max="4" width="29.7109375" style="26" customWidth="1"/>
    <col min="5" max="5" width="99.28515625" style="26" customWidth="1"/>
    <col min="6" max="6" width="18" style="26" customWidth="1"/>
    <col min="7" max="7" width="23" style="26" customWidth="1"/>
    <col min="8" max="8" width="1.7109375" style="26" customWidth="1"/>
    <col min="9" max="9" width="23.5703125" style="26" customWidth="1"/>
    <col min="10" max="10" width="20" style="26" customWidth="1"/>
    <col min="11" max="12" width="23.5703125" style="26" customWidth="1"/>
    <col min="13" max="13" width="4.42578125" style="26" customWidth="1"/>
    <col min="14" max="14" width="3.7109375" style="26" customWidth="1"/>
    <col min="15" max="15" width="10.42578125" style="146" bestFit="1" customWidth="1"/>
    <col min="16" max="20" width="9.140625" style="146"/>
    <col min="21" max="23" width="9.140625" style="26"/>
    <col min="24" max="24" width="50.7109375" style="26" customWidth="1"/>
    <col min="25" max="16384" width="9.140625" style="26"/>
  </cols>
  <sheetData>
    <row r="1" spans="2:27" s="11" customFormat="1" ht="27">
      <c r="B1" s="457" t="s">
        <v>211</v>
      </c>
      <c r="C1" s="457"/>
      <c r="D1" s="457"/>
      <c r="E1" s="457"/>
      <c r="F1" s="457"/>
      <c r="G1" s="457"/>
      <c r="H1" s="457"/>
      <c r="I1" s="457"/>
      <c r="J1" s="457"/>
      <c r="K1" s="457"/>
      <c r="L1" s="457"/>
      <c r="O1" s="12"/>
      <c r="P1" s="13"/>
      <c r="Q1" s="13"/>
      <c r="R1" s="13"/>
      <c r="S1" s="13"/>
      <c r="T1" s="13"/>
      <c r="W1" s="13"/>
      <c r="X1" s="13"/>
      <c r="Y1" s="13"/>
      <c r="Z1" s="13"/>
      <c r="AA1" s="13"/>
    </row>
    <row r="2" spans="2:27" s="11" customFormat="1" ht="27">
      <c r="B2" s="457" t="s">
        <v>215</v>
      </c>
      <c r="C2" s="457"/>
      <c r="D2" s="457"/>
      <c r="E2" s="457"/>
      <c r="F2" s="457"/>
      <c r="G2" s="457"/>
      <c r="H2" s="457"/>
      <c r="I2" s="457"/>
      <c r="J2" s="457"/>
      <c r="K2" s="457"/>
      <c r="L2" s="457"/>
      <c r="O2" s="12"/>
      <c r="P2" s="13"/>
      <c r="Q2" s="13"/>
      <c r="R2" s="13"/>
      <c r="S2" s="13"/>
      <c r="T2" s="13"/>
      <c r="W2" s="13"/>
      <c r="X2" s="13"/>
      <c r="Y2" s="13"/>
      <c r="Z2" s="13"/>
      <c r="AA2" s="13"/>
    </row>
    <row r="3" spans="2:27" s="11" customFormat="1" ht="9.75" customHeight="1">
      <c r="B3" s="219"/>
      <c r="C3" s="219"/>
      <c r="D3" s="219"/>
      <c r="E3" s="219"/>
      <c r="F3" s="219"/>
      <c r="G3" s="219"/>
      <c r="H3" s="219"/>
      <c r="I3" s="219"/>
      <c r="J3" s="219"/>
      <c r="K3" s="219"/>
      <c r="L3" s="219"/>
      <c r="O3" s="12"/>
      <c r="P3" s="13"/>
      <c r="Q3" s="13"/>
      <c r="R3" s="13"/>
      <c r="S3" s="13"/>
      <c r="T3" s="13"/>
      <c r="W3" s="13"/>
      <c r="X3" s="13"/>
      <c r="Y3" s="13"/>
      <c r="Z3" s="13"/>
      <c r="AA3" s="13"/>
    </row>
    <row r="4" spans="2:27" s="11" customFormat="1" ht="23.25">
      <c r="B4" s="14" t="s">
        <v>33</v>
      </c>
      <c r="C4" s="15"/>
      <c r="D4" s="16"/>
      <c r="E4" s="16"/>
      <c r="F4" s="16"/>
      <c r="G4" s="16"/>
      <c r="H4" s="16"/>
      <c r="I4" s="16"/>
      <c r="J4" s="16"/>
      <c r="K4" s="16"/>
      <c r="L4" s="16"/>
      <c r="O4" s="13"/>
      <c r="P4" s="17"/>
      <c r="Q4" s="13"/>
      <c r="R4" s="13"/>
      <c r="S4" s="13"/>
      <c r="T4" s="13"/>
      <c r="W4" s="13"/>
      <c r="X4" s="13"/>
      <c r="Y4" s="13"/>
      <c r="Z4" s="13"/>
      <c r="AA4" s="13"/>
    </row>
    <row r="5" spans="2:27" s="11" customFormat="1" ht="23.25">
      <c r="B5" s="472" t="s">
        <v>73</v>
      </c>
      <c r="C5" s="472"/>
      <c r="D5" s="472"/>
      <c r="E5" s="472"/>
      <c r="F5" s="472"/>
      <c r="G5" s="472"/>
      <c r="H5" s="472"/>
      <c r="I5" s="472"/>
      <c r="J5" s="472"/>
      <c r="K5" s="472"/>
      <c r="L5" s="472"/>
      <c r="O5" s="13"/>
      <c r="P5" s="17"/>
      <c r="Q5" s="13"/>
      <c r="R5" s="13"/>
      <c r="S5" s="13"/>
      <c r="T5" s="13"/>
      <c r="W5" s="13"/>
      <c r="X5" s="13"/>
      <c r="Y5" s="13"/>
      <c r="Z5" s="13"/>
      <c r="AA5" s="13"/>
    </row>
    <row r="6" spans="2:27" s="11" customFormat="1" ht="23.25">
      <c r="B6" s="14"/>
      <c r="C6" s="15"/>
      <c r="D6" s="16"/>
      <c r="E6" s="16"/>
      <c r="F6" s="16"/>
      <c r="G6" s="16"/>
      <c r="H6" s="16"/>
      <c r="I6" s="16"/>
      <c r="J6" s="16"/>
      <c r="K6" s="391" t="s">
        <v>247</v>
      </c>
      <c r="L6" s="390">
        <v>44056</v>
      </c>
      <c r="O6" s="13"/>
      <c r="P6" s="17"/>
      <c r="Q6" s="13"/>
      <c r="R6" s="13"/>
      <c r="S6" s="13"/>
      <c r="T6" s="13"/>
      <c r="W6" s="13"/>
      <c r="X6" s="13"/>
      <c r="Y6" s="13"/>
      <c r="Z6" s="13"/>
      <c r="AA6" s="13"/>
    </row>
    <row r="7" spans="2:27" s="11" customFormat="1" ht="33.75" customHeight="1" thickBot="1">
      <c r="B7" s="19"/>
      <c r="C7" s="19"/>
      <c r="D7" s="220" t="s">
        <v>212</v>
      </c>
      <c r="E7" s="21"/>
      <c r="F7" s="22"/>
      <c r="G7" s="13"/>
      <c r="H7" s="13"/>
      <c r="J7" s="220" t="s">
        <v>51</v>
      </c>
      <c r="K7" s="23" t="s">
        <v>109</v>
      </c>
      <c r="L7" s="24"/>
      <c r="O7" s="13"/>
      <c r="P7" s="13"/>
      <c r="Q7" s="13"/>
      <c r="R7" s="13"/>
      <c r="S7" s="13"/>
      <c r="T7" s="13"/>
      <c r="U7" s="13"/>
      <c r="W7" s="372"/>
      <c r="X7" s="372"/>
      <c r="Y7" s="373"/>
      <c r="Z7" s="373"/>
      <c r="AA7" s="61"/>
    </row>
    <row r="8" spans="2:27" s="11" customFormat="1" ht="33.75" customHeight="1" thickBot="1">
      <c r="B8" s="19"/>
      <c r="C8" s="19"/>
      <c r="D8" s="220" t="s">
        <v>248</v>
      </c>
      <c r="E8" s="21"/>
      <c r="F8" s="22"/>
      <c r="G8" s="13"/>
      <c r="H8" s="13"/>
      <c r="J8" s="220" t="s">
        <v>52</v>
      </c>
      <c r="K8" s="23" t="s">
        <v>110</v>
      </c>
      <c r="L8" s="24"/>
      <c r="O8" s="13"/>
      <c r="P8" s="13"/>
      <c r="Q8" s="13"/>
      <c r="R8" s="13"/>
      <c r="S8" s="13"/>
      <c r="T8" s="13"/>
      <c r="U8" s="13"/>
      <c r="W8" s="372"/>
      <c r="X8" s="372"/>
      <c r="Y8" s="373"/>
      <c r="Z8" s="373"/>
      <c r="AA8" s="61"/>
    </row>
    <row r="9" spans="2:27" s="11" customFormat="1" ht="24" thickBot="1">
      <c r="B9" s="19"/>
      <c r="C9" s="19"/>
      <c r="D9" s="220" t="s">
        <v>34</v>
      </c>
      <c r="E9" s="21"/>
      <c r="F9" s="25"/>
      <c r="G9" s="26"/>
      <c r="H9" s="26"/>
      <c r="J9" s="220" t="s">
        <v>71</v>
      </c>
      <c r="K9" s="28">
        <v>160</v>
      </c>
      <c r="O9" s="13"/>
      <c r="P9" s="13"/>
      <c r="Q9" s="13"/>
      <c r="R9" s="13"/>
      <c r="S9" s="13"/>
      <c r="T9" s="13"/>
      <c r="U9" s="13"/>
      <c r="W9" s="372"/>
      <c r="X9" s="372"/>
      <c r="Y9" s="373"/>
      <c r="Z9" s="373"/>
      <c r="AA9" s="61"/>
    </row>
    <row r="10" spans="2:27" s="11" customFormat="1" ht="24" thickBot="1">
      <c r="B10" s="19"/>
      <c r="C10" s="19"/>
      <c r="D10" s="220" t="s">
        <v>72</v>
      </c>
      <c r="E10" s="21">
        <v>100000</v>
      </c>
      <c r="F10" s="27"/>
      <c r="G10" s="26"/>
      <c r="H10" s="26"/>
      <c r="J10" s="220" t="s">
        <v>53</v>
      </c>
      <c r="K10" s="33">
        <v>0</v>
      </c>
      <c r="L10" s="34"/>
      <c r="O10" s="13"/>
      <c r="P10" s="29"/>
      <c r="Q10" s="29"/>
      <c r="R10" s="30"/>
      <c r="S10" s="29"/>
      <c r="T10" s="29"/>
      <c r="U10" s="29"/>
      <c r="W10" s="372"/>
      <c r="X10" s="372"/>
      <c r="Y10" s="374"/>
      <c r="Z10" s="375"/>
      <c r="AA10" s="61"/>
    </row>
    <row r="11" spans="2:27" s="11" customFormat="1" ht="24" thickBot="1">
      <c r="B11" s="19"/>
      <c r="C11" s="19"/>
      <c r="D11" s="220" t="s">
        <v>181</v>
      </c>
      <c r="E11" s="21" t="s">
        <v>206</v>
      </c>
      <c r="F11" s="27"/>
      <c r="G11" s="26"/>
      <c r="H11" s="26"/>
      <c r="I11" s="32"/>
      <c r="O11" s="13"/>
      <c r="P11" s="29"/>
      <c r="Q11" s="29"/>
      <c r="R11" s="29"/>
      <c r="S11" s="29"/>
      <c r="T11" s="30"/>
      <c r="U11" s="29"/>
      <c r="W11" s="13"/>
      <c r="X11" s="13"/>
      <c r="Y11" s="13"/>
      <c r="Z11" s="13"/>
      <c r="AA11" s="13"/>
    </row>
    <row r="12" spans="2:27" s="11" customFormat="1" ht="24" customHeight="1" thickBot="1">
      <c r="B12" s="19"/>
      <c r="C12" s="19"/>
      <c r="D12" s="220" t="s">
        <v>35</v>
      </c>
      <c r="E12" s="21" t="s">
        <v>205</v>
      </c>
      <c r="F12" s="27"/>
      <c r="G12" s="26"/>
      <c r="H12" s="26"/>
      <c r="I12" s="32"/>
      <c r="J12" s="35"/>
      <c r="K12" s="34"/>
      <c r="O12" s="13"/>
      <c r="P12" s="29"/>
      <c r="Q12" s="29"/>
      <c r="R12" s="29"/>
      <c r="S12" s="29"/>
      <c r="T12" s="30"/>
      <c r="U12" s="29"/>
    </row>
    <row r="13" spans="2:27" s="11" customFormat="1" ht="24" customHeight="1" thickBot="1">
      <c r="B13" s="19"/>
      <c r="C13" s="19"/>
      <c r="D13" s="220" t="s">
        <v>202</v>
      </c>
      <c r="E13" s="21"/>
      <c r="F13" s="27"/>
      <c r="G13" s="36"/>
      <c r="H13" s="36"/>
      <c r="I13" s="36"/>
      <c r="J13" s="36"/>
      <c r="K13" s="34"/>
      <c r="O13" s="13"/>
      <c r="P13" s="29"/>
      <c r="Q13" s="29"/>
      <c r="R13" s="29"/>
      <c r="S13" s="29"/>
      <c r="T13" s="30"/>
      <c r="U13" s="29"/>
    </row>
    <row r="14" spans="2:27" s="11" customFormat="1" ht="24" customHeight="1">
      <c r="B14" s="19"/>
      <c r="C14" s="19"/>
      <c r="D14" s="20"/>
      <c r="E14" s="392" t="s">
        <v>203</v>
      </c>
      <c r="F14" s="393"/>
      <c r="G14" s="460" t="s">
        <v>204</v>
      </c>
      <c r="H14" s="460"/>
      <c r="I14" s="460"/>
      <c r="J14" s="460"/>
      <c r="K14" s="34"/>
      <c r="O14" s="13"/>
      <c r="P14" s="29"/>
      <c r="Q14" s="29"/>
      <c r="R14" s="29"/>
      <c r="S14" s="29"/>
      <c r="T14" s="30"/>
      <c r="U14" s="29"/>
    </row>
    <row r="15" spans="2:27" s="11" customFormat="1" ht="48" customHeight="1">
      <c r="B15" s="19"/>
      <c r="C15" s="19"/>
      <c r="J15" s="35"/>
      <c r="K15" s="34"/>
      <c r="O15" s="13"/>
      <c r="P15" s="29"/>
      <c r="Q15" s="29"/>
      <c r="R15" s="29"/>
      <c r="S15" s="29"/>
      <c r="T15" s="30"/>
      <c r="U15" s="29"/>
    </row>
    <row r="16" spans="2:27" s="11" customFormat="1" ht="19.5" thickBot="1">
      <c r="B16" s="39"/>
      <c r="C16" s="39"/>
      <c r="D16" s="13"/>
      <c r="E16" s="13"/>
      <c r="F16" s="13"/>
      <c r="G16" s="225" t="s">
        <v>36</v>
      </c>
      <c r="H16" s="225"/>
      <c r="I16" s="225" t="s">
        <v>37</v>
      </c>
      <c r="J16" s="225" t="s">
        <v>38</v>
      </c>
      <c r="K16" s="225" t="s">
        <v>39</v>
      </c>
      <c r="L16" s="225" t="s">
        <v>115</v>
      </c>
      <c r="O16" s="13"/>
      <c r="P16" s="30"/>
      <c r="Q16" s="29"/>
      <c r="R16" s="29"/>
      <c r="S16" s="29"/>
      <c r="T16" s="30"/>
      <c r="U16" s="29"/>
    </row>
    <row r="17" spans="2:21" s="11" customFormat="1" ht="20.25" customHeight="1" thickTop="1">
      <c r="B17" s="464" t="s">
        <v>170</v>
      </c>
      <c r="C17" s="465"/>
      <c r="D17" s="40"/>
      <c r="E17" s="41"/>
      <c r="F17" s="477" t="s">
        <v>171</v>
      </c>
      <c r="G17" s="461" t="s">
        <v>166</v>
      </c>
      <c r="H17" s="222"/>
      <c r="I17" s="461" t="s">
        <v>180</v>
      </c>
      <c r="J17" s="461" t="s">
        <v>167</v>
      </c>
      <c r="K17" s="223" t="s">
        <v>135</v>
      </c>
      <c r="L17" s="223" t="s">
        <v>41</v>
      </c>
      <c r="O17" s="13"/>
      <c r="P17" s="13"/>
      <c r="Q17" s="13"/>
      <c r="R17" s="13"/>
      <c r="S17" s="13"/>
      <c r="T17" s="13"/>
      <c r="U17" s="13"/>
    </row>
    <row r="18" spans="2:21" s="11" customFormat="1" ht="22.5" customHeight="1">
      <c r="B18" s="466"/>
      <c r="C18" s="467"/>
      <c r="D18" s="475" t="s">
        <v>118</v>
      </c>
      <c r="E18" s="476"/>
      <c r="F18" s="478"/>
      <c r="G18" s="462" t="s">
        <v>134</v>
      </c>
      <c r="H18" s="222"/>
      <c r="I18" s="462"/>
      <c r="J18" s="462"/>
      <c r="K18" s="462" t="s">
        <v>168</v>
      </c>
      <c r="L18" s="462" t="s">
        <v>169</v>
      </c>
      <c r="O18" s="13"/>
      <c r="P18" s="13"/>
      <c r="Q18" s="13"/>
      <c r="R18" s="13"/>
      <c r="S18" s="13"/>
      <c r="T18" s="13"/>
      <c r="U18" s="13"/>
    </row>
    <row r="19" spans="2:21" s="11" customFormat="1" ht="26.25" customHeight="1" thickBot="1">
      <c r="B19" s="468"/>
      <c r="C19" s="469"/>
      <c r="D19" s="42"/>
      <c r="E19" s="43"/>
      <c r="F19" s="479"/>
      <c r="G19" s="463" t="s">
        <v>32</v>
      </c>
      <c r="H19" s="222"/>
      <c r="I19" s="463"/>
      <c r="J19" s="463"/>
      <c r="K19" s="463"/>
      <c r="L19" s="463" t="s">
        <v>32</v>
      </c>
      <c r="O19" s="13"/>
      <c r="P19" s="13"/>
      <c r="Q19" s="13"/>
      <c r="R19" s="13"/>
      <c r="S19" s="13"/>
      <c r="T19" s="13"/>
    </row>
    <row r="20" spans="2:21" s="48" customFormat="1" ht="9" thickTop="1">
      <c r="B20" s="44"/>
      <c r="C20" s="45"/>
      <c r="D20" s="45"/>
      <c r="E20" s="45"/>
      <c r="F20" s="45"/>
      <c r="G20" s="46"/>
      <c r="H20" s="47"/>
      <c r="I20" s="46"/>
      <c r="J20" s="46"/>
      <c r="K20" s="46"/>
      <c r="L20" s="46"/>
      <c r="O20" s="49"/>
      <c r="P20" s="49"/>
      <c r="Q20" s="49"/>
      <c r="R20" s="49"/>
      <c r="S20" s="49"/>
      <c r="T20" s="49"/>
    </row>
    <row r="21" spans="2:21" s="11" customFormat="1" ht="15">
      <c r="B21" s="50"/>
      <c r="C21" s="51"/>
      <c r="D21" s="50"/>
      <c r="E21" s="50"/>
      <c r="F21" s="50"/>
      <c r="G21" s="52"/>
      <c r="H21" s="53"/>
      <c r="I21" s="52"/>
      <c r="J21" s="52"/>
      <c r="K21" s="52"/>
      <c r="L21" s="52"/>
      <c r="O21" s="13"/>
      <c r="P21" s="13"/>
      <c r="Q21" s="13"/>
      <c r="R21" s="13"/>
      <c r="S21" s="13"/>
      <c r="T21" s="13"/>
    </row>
    <row r="22" spans="2:21" s="48" customFormat="1" ht="9" thickBot="1">
      <c r="B22" s="44"/>
      <c r="C22" s="45"/>
      <c r="D22" s="44"/>
      <c r="E22" s="44"/>
      <c r="F22" s="44"/>
      <c r="G22" s="46"/>
      <c r="H22" s="47"/>
      <c r="I22" s="46"/>
      <c r="J22" s="46"/>
      <c r="K22" s="46"/>
      <c r="L22" s="46"/>
      <c r="O22" s="49"/>
      <c r="P22" s="49"/>
      <c r="Q22" s="49"/>
      <c r="R22" s="49"/>
      <c r="S22" s="49"/>
      <c r="T22" s="49"/>
    </row>
    <row r="23" spans="2:21" s="60" customFormat="1" ht="91.5" customHeight="1" thickTop="1" thickBot="1">
      <c r="B23" s="227">
        <v>160</v>
      </c>
      <c r="C23" s="226"/>
      <c r="D23" s="470" t="s">
        <v>246</v>
      </c>
      <c r="E23" s="471"/>
      <c r="F23" s="56"/>
      <c r="G23" s="389">
        <v>0</v>
      </c>
      <c r="H23" s="57"/>
      <c r="I23" s="58"/>
      <c r="J23" s="59"/>
      <c r="K23" s="59"/>
      <c r="L23" s="59"/>
      <c r="O23" s="61"/>
      <c r="P23" s="61"/>
      <c r="Q23" s="61"/>
      <c r="R23" s="61"/>
      <c r="S23" s="61"/>
      <c r="T23" s="61"/>
    </row>
    <row r="24" spans="2:21" s="60" customFormat="1" ht="9.75" customHeight="1" thickTop="1" thickBot="1">
      <c r="B24" s="224"/>
      <c r="C24" s="225"/>
      <c r="D24" s="453"/>
      <c r="E24" s="453"/>
      <c r="F24" s="63"/>
      <c r="G24" s="454"/>
      <c r="H24" s="57"/>
      <c r="I24" s="455"/>
      <c r="J24" s="456"/>
      <c r="K24" s="456"/>
      <c r="L24" s="456"/>
      <c r="O24" s="61"/>
      <c r="P24" s="61"/>
      <c r="Q24" s="61"/>
      <c r="R24" s="61"/>
      <c r="S24" s="61"/>
      <c r="T24" s="61"/>
    </row>
    <row r="25" spans="2:21" s="60" customFormat="1" ht="72" customHeight="1" thickBot="1">
      <c r="B25" s="62"/>
      <c r="C25" s="62"/>
      <c r="D25" s="481" t="s">
        <v>289</v>
      </c>
      <c r="E25" s="482"/>
      <c r="F25" s="483"/>
      <c r="G25" s="452"/>
      <c r="H25" s="57"/>
      <c r="I25" s="64"/>
      <c r="J25" s="65"/>
      <c r="K25" s="65"/>
      <c r="L25" s="65"/>
      <c r="O25" s="61"/>
      <c r="P25" s="61"/>
      <c r="Q25" s="61"/>
      <c r="R25" s="61"/>
      <c r="S25" s="61"/>
      <c r="T25" s="61"/>
    </row>
    <row r="26" spans="2:21" s="11" customFormat="1" ht="35.1" customHeight="1" thickBot="1">
      <c r="B26" s="236" t="s">
        <v>136</v>
      </c>
      <c r="E26" s="67"/>
      <c r="F26" s="68"/>
      <c r="G26" s="57"/>
      <c r="H26" s="57"/>
      <c r="I26" s="64"/>
      <c r="J26" s="65"/>
      <c r="K26" s="65"/>
      <c r="L26" s="65"/>
      <c r="O26" s="13"/>
      <c r="P26" s="13"/>
      <c r="Q26" s="13"/>
      <c r="R26" s="13"/>
      <c r="S26" s="13"/>
      <c r="T26" s="13"/>
    </row>
    <row r="27" spans="2:21" s="11" customFormat="1" ht="26.1" customHeight="1" thickTop="1" thickBot="1">
      <c r="B27" s="227">
        <v>161</v>
      </c>
      <c r="C27" s="228"/>
      <c r="D27" s="229" t="s">
        <v>0</v>
      </c>
      <c r="E27" s="229"/>
      <c r="F27" s="72"/>
      <c r="G27" s="262">
        <v>0</v>
      </c>
      <c r="H27" s="257"/>
      <c r="I27" s="262">
        <v>0</v>
      </c>
      <c r="J27" s="262">
        <v>0</v>
      </c>
      <c r="K27" s="258">
        <f>I27+J27</f>
        <v>0</v>
      </c>
      <c r="L27" s="258">
        <f>G27-K27</f>
        <v>0</v>
      </c>
      <c r="O27" s="13"/>
      <c r="P27" s="13"/>
      <c r="Q27" s="13"/>
      <c r="R27" s="13"/>
      <c r="S27" s="13"/>
      <c r="T27" s="13"/>
    </row>
    <row r="28" spans="2:21" s="11" customFormat="1" ht="26.1" customHeight="1" thickTop="1" thickBot="1">
      <c r="B28" s="227">
        <v>162</v>
      </c>
      <c r="C28" s="228"/>
      <c r="D28" s="229" t="s">
        <v>1</v>
      </c>
      <c r="E28" s="229"/>
      <c r="F28" s="72"/>
      <c r="G28" s="262">
        <v>0</v>
      </c>
      <c r="H28" s="257"/>
      <c r="I28" s="262">
        <v>0</v>
      </c>
      <c r="J28" s="262">
        <v>0</v>
      </c>
      <c r="K28" s="258">
        <f>I28+J28</f>
        <v>0</v>
      </c>
      <c r="L28" s="258">
        <f>G28-K28</f>
        <v>0</v>
      </c>
      <c r="O28" s="13"/>
      <c r="P28" s="13"/>
      <c r="Q28" s="13"/>
      <c r="R28" s="13"/>
      <c r="S28" s="13"/>
      <c r="T28" s="13"/>
    </row>
    <row r="29" spans="2:21" s="60" customFormat="1" ht="26.1" customHeight="1" thickTop="1" thickBot="1">
      <c r="B29" s="238">
        <v>163</v>
      </c>
      <c r="C29" s="73"/>
      <c r="D29" s="74"/>
      <c r="E29" s="230" t="s">
        <v>137</v>
      </c>
      <c r="F29" s="72"/>
      <c r="G29" s="259">
        <f>SUM(G27+G28)</f>
        <v>0</v>
      </c>
      <c r="H29" s="260"/>
      <c r="I29" s="259">
        <f>SUM(I27+I28)</f>
        <v>0</v>
      </c>
      <c r="J29" s="259">
        <f>SUM(J27+J28)</f>
        <v>0</v>
      </c>
      <c r="K29" s="259">
        <f>SUM(K27+K28)</f>
        <v>0</v>
      </c>
      <c r="L29" s="259">
        <f>SUM(L27+L28)</f>
        <v>0</v>
      </c>
      <c r="O29" s="61"/>
      <c r="P29" s="61"/>
      <c r="Q29" s="61"/>
      <c r="R29" s="61"/>
      <c r="S29" s="61"/>
      <c r="T29" s="61"/>
    </row>
    <row r="30" spans="2:21" s="60" customFormat="1" ht="35.1" customHeight="1" thickTop="1" thickBot="1">
      <c r="B30" s="237" t="s">
        <v>147</v>
      </c>
      <c r="G30" s="75"/>
      <c r="H30" s="75"/>
      <c r="I30" s="75"/>
      <c r="J30" s="75"/>
      <c r="K30" s="75"/>
      <c r="L30" s="75"/>
      <c r="O30" s="61"/>
      <c r="P30" s="61"/>
      <c r="Q30" s="61"/>
      <c r="R30" s="61"/>
    </row>
    <row r="31" spans="2:21" s="60" customFormat="1" ht="26.1" customHeight="1" thickTop="1" thickBot="1">
      <c r="B31" s="227" t="s">
        <v>219</v>
      </c>
      <c r="C31" s="70"/>
      <c r="D31" s="229" t="s">
        <v>198</v>
      </c>
      <c r="E31" s="71"/>
      <c r="F31" s="72"/>
      <c r="G31" s="262">
        <v>0</v>
      </c>
      <c r="H31" s="257"/>
      <c r="I31" s="261">
        <v>0</v>
      </c>
      <c r="J31" s="263">
        <v>0</v>
      </c>
      <c r="K31" s="258">
        <f>I31+J31</f>
        <v>0</v>
      </c>
      <c r="L31" s="258">
        <f>G31-K31</f>
        <v>0</v>
      </c>
      <c r="O31" s="61"/>
      <c r="P31" s="61"/>
      <c r="Q31" s="61"/>
      <c r="R31" s="61"/>
    </row>
    <row r="32" spans="2:21" s="60" customFormat="1" ht="26.1" customHeight="1" thickTop="1" thickBot="1">
      <c r="B32" s="227" t="s">
        <v>220</v>
      </c>
      <c r="C32" s="368"/>
      <c r="D32" s="370" t="s">
        <v>221</v>
      </c>
      <c r="E32" s="71"/>
      <c r="F32" s="369"/>
      <c r="G32" s="262">
        <v>0</v>
      </c>
      <c r="H32" s="257"/>
      <c r="I32" s="261">
        <v>0</v>
      </c>
      <c r="J32" s="263">
        <v>0</v>
      </c>
      <c r="K32" s="258">
        <f>I32+J32</f>
        <v>0</v>
      </c>
      <c r="L32" s="258">
        <f>G32-K32</f>
        <v>0</v>
      </c>
      <c r="O32" s="61"/>
      <c r="P32" s="61"/>
      <c r="Q32" s="61"/>
      <c r="R32" s="61"/>
    </row>
    <row r="33" spans="2:20" s="60" customFormat="1" ht="26.1" customHeight="1" thickTop="1" thickBot="1">
      <c r="B33" s="227" t="s">
        <v>222</v>
      </c>
      <c r="C33" s="368"/>
      <c r="D33" s="371"/>
      <c r="E33" s="367" t="s">
        <v>223</v>
      </c>
      <c r="F33" s="369"/>
      <c r="G33" s="259">
        <f>SUM(G31+G32)</f>
        <v>0</v>
      </c>
      <c r="H33" s="260"/>
      <c r="I33" s="259">
        <f>SUM(I31+I32)</f>
        <v>0</v>
      </c>
      <c r="J33" s="259">
        <f>SUM(J31+J32)</f>
        <v>0</v>
      </c>
      <c r="K33" s="259">
        <f>SUM(K31+K32)</f>
        <v>0</v>
      </c>
      <c r="L33" s="259">
        <f>SUM(L31+L32)</f>
        <v>0</v>
      </c>
      <c r="O33" s="61"/>
      <c r="P33" s="61"/>
      <c r="Q33" s="61"/>
      <c r="R33" s="61"/>
    </row>
    <row r="34" spans="2:20" s="60" customFormat="1" ht="52.5" customHeight="1" thickTop="1" thickBot="1">
      <c r="B34" s="76"/>
      <c r="C34" s="76"/>
      <c r="D34" s="480" t="s">
        <v>146</v>
      </c>
      <c r="E34" s="480"/>
      <c r="F34" s="480"/>
      <c r="G34" s="480"/>
      <c r="H34" s="77"/>
      <c r="I34" s="7"/>
      <c r="J34" s="7"/>
      <c r="K34" s="7"/>
      <c r="L34" s="7"/>
      <c r="O34" s="61"/>
      <c r="P34" s="61"/>
      <c r="Q34" s="61"/>
      <c r="R34" s="61"/>
    </row>
    <row r="35" spans="2:20" s="60" customFormat="1" ht="26.1" customHeight="1" thickTop="1" thickBot="1">
      <c r="B35" s="62"/>
      <c r="C35" s="78"/>
      <c r="D35" s="71"/>
      <c r="E35" s="241" t="s">
        <v>141</v>
      </c>
      <c r="F35" s="264">
        <f>K31/K9</f>
        <v>0</v>
      </c>
      <c r="G35" s="72"/>
      <c r="H35" s="57"/>
      <c r="I35" s="72"/>
      <c r="J35" s="72"/>
      <c r="K35" s="72"/>
      <c r="L35" s="72"/>
      <c r="O35" s="61"/>
      <c r="P35" s="61"/>
      <c r="Q35" s="61"/>
      <c r="R35" s="61"/>
      <c r="S35" s="61"/>
      <c r="T35" s="61"/>
    </row>
    <row r="36" spans="2:20" s="60" customFormat="1" ht="26.1" customHeight="1" thickTop="1" thickBot="1">
      <c r="B36" s="62"/>
      <c r="C36" s="78"/>
      <c r="D36" s="71"/>
      <c r="E36" s="241" t="s">
        <v>142</v>
      </c>
      <c r="F36" s="419">
        <f>K31/E10</f>
        <v>0</v>
      </c>
      <c r="G36" s="72"/>
      <c r="H36" s="57"/>
      <c r="I36" s="72"/>
      <c r="J36" s="72"/>
      <c r="K36" s="72"/>
      <c r="L36" s="72"/>
      <c r="O36" s="61"/>
      <c r="P36" s="61"/>
      <c r="Q36" s="61"/>
      <c r="R36" s="61"/>
      <c r="S36" s="61"/>
      <c r="T36" s="61"/>
    </row>
    <row r="37" spans="2:20" s="60" customFormat="1" ht="15.75" customHeight="1" thickTop="1">
      <c r="B37" s="62"/>
      <c r="C37" s="62"/>
      <c r="D37" s="79"/>
      <c r="E37" s="51"/>
      <c r="F37" s="51"/>
      <c r="G37" s="57"/>
      <c r="H37" s="57"/>
      <c r="I37" s="64"/>
      <c r="J37" s="65"/>
      <c r="K37" s="65"/>
      <c r="L37" s="65"/>
      <c r="O37" s="61"/>
      <c r="P37" s="61"/>
      <c r="Q37" s="61"/>
      <c r="R37" s="61"/>
      <c r="S37" s="61"/>
      <c r="T37" s="61"/>
    </row>
    <row r="38" spans="2:20" s="60" customFormat="1" ht="35.1" customHeight="1" thickBot="1">
      <c r="B38" s="237" t="s">
        <v>148</v>
      </c>
      <c r="D38" s="80"/>
      <c r="E38" s="81"/>
      <c r="F38" s="81"/>
      <c r="G38" s="75"/>
      <c r="H38" s="75"/>
      <c r="I38" s="75"/>
      <c r="J38" s="75"/>
      <c r="K38" s="75"/>
      <c r="L38" s="75"/>
      <c r="O38" s="61"/>
      <c r="P38" s="61"/>
      <c r="Q38" s="61"/>
      <c r="R38" s="61"/>
      <c r="S38" s="61"/>
      <c r="T38" s="61"/>
    </row>
    <row r="39" spans="2:20" s="60" customFormat="1" ht="26.1" customHeight="1" thickTop="1" thickBot="1">
      <c r="B39" s="227">
        <v>144</v>
      </c>
      <c r="C39" s="228"/>
      <c r="D39" s="229" t="s">
        <v>42</v>
      </c>
      <c r="E39" s="71"/>
      <c r="F39" s="72"/>
      <c r="G39" s="262">
        <v>0</v>
      </c>
      <c r="H39" s="257"/>
      <c r="I39" s="262">
        <v>0</v>
      </c>
      <c r="J39" s="262">
        <v>0</v>
      </c>
      <c r="K39" s="258">
        <f t="shared" ref="K39:K47" si="0">I39+J39</f>
        <v>0</v>
      </c>
      <c r="L39" s="258">
        <f t="shared" ref="L39:L47" si="1">G39-K39</f>
        <v>0</v>
      </c>
      <c r="O39" s="61"/>
      <c r="P39" s="61"/>
      <c r="Q39" s="61"/>
      <c r="R39" s="61"/>
      <c r="S39" s="61"/>
      <c r="T39" s="61"/>
    </row>
    <row r="40" spans="2:20" s="60" customFormat="1" ht="26.1" customHeight="1" thickTop="1" thickBot="1">
      <c r="B40" s="227">
        <v>145</v>
      </c>
      <c r="C40" s="228"/>
      <c r="D40" s="229" t="s">
        <v>43</v>
      </c>
      <c r="E40" s="71"/>
      <c r="F40" s="72"/>
      <c r="G40" s="262">
        <v>0</v>
      </c>
      <c r="H40" s="257"/>
      <c r="I40" s="262">
        <v>0</v>
      </c>
      <c r="J40" s="262">
        <v>0</v>
      </c>
      <c r="K40" s="258">
        <f t="shared" si="0"/>
        <v>0</v>
      </c>
      <c r="L40" s="258">
        <f t="shared" si="1"/>
        <v>0</v>
      </c>
      <c r="O40" s="61"/>
      <c r="P40" s="61"/>
      <c r="Q40" s="61"/>
      <c r="R40" s="61"/>
      <c r="S40" s="61"/>
      <c r="T40" s="61"/>
    </row>
    <row r="41" spans="2:20" s="60" customFormat="1" ht="26.1" customHeight="1" thickTop="1" thickBot="1">
      <c r="B41" s="227">
        <v>146</v>
      </c>
      <c r="C41" s="228"/>
      <c r="D41" s="229" t="s">
        <v>44</v>
      </c>
      <c r="E41" s="71"/>
      <c r="F41" s="72"/>
      <c r="G41" s="262">
        <v>0</v>
      </c>
      <c r="H41" s="257"/>
      <c r="I41" s="262">
        <v>0</v>
      </c>
      <c r="J41" s="262">
        <v>0</v>
      </c>
      <c r="K41" s="258">
        <f t="shared" si="0"/>
        <v>0</v>
      </c>
      <c r="L41" s="258">
        <f t="shared" si="1"/>
        <v>0</v>
      </c>
      <c r="O41" s="61"/>
      <c r="P41" s="61"/>
      <c r="Q41" s="61"/>
      <c r="R41" s="61"/>
      <c r="S41" s="61"/>
      <c r="T41" s="61"/>
    </row>
    <row r="42" spans="2:20" s="60" customFormat="1" ht="26.1" customHeight="1" thickTop="1" thickBot="1">
      <c r="B42" s="227">
        <v>147</v>
      </c>
      <c r="C42" s="228"/>
      <c r="D42" s="229" t="s">
        <v>45</v>
      </c>
      <c r="E42" s="71"/>
      <c r="F42" s="72"/>
      <c r="G42" s="262">
        <v>0</v>
      </c>
      <c r="H42" s="257"/>
      <c r="I42" s="262">
        <v>0</v>
      </c>
      <c r="J42" s="262">
        <v>0</v>
      </c>
      <c r="K42" s="258">
        <f t="shared" si="0"/>
        <v>0</v>
      </c>
      <c r="L42" s="258">
        <f t="shared" si="1"/>
        <v>0</v>
      </c>
      <c r="O42" s="61"/>
      <c r="P42" s="61"/>
      <c r="Q42" s="61"/>
      <c r="R42" s="61"/>
      <c r="S42" s="61"/>
      <c r="T42" s="61"/>
    </row>
    <row r="43" spans="2:20" s="60" customFormat="1" ht="26.1" customHeight="1" thickTop="1" thickBot="1">
      <c r="B43" s="227">
        <v>148</v>
      </c>
      <c r="C43" s="228"/>
      <c r="D43" s="229" t="s">
        <v>46</v>
      </c>
      <c r="E43" s="71"/>
      <c r="F43" s="72"/>
      <c r="G43" s="262">
        <v>0</v>
      </c>
      <c r="H43" s="257"/>
      <c r="I43" s="262">
        <v>0</v>
      </c>
      <c r="J43" s="262">
        <v>0</v>
      </c>
      <c r="K43" s="258">
        <f t="shared" si="0"/>
        <v>0</v>
      </c>
      <c r="L43" s="258">
        <f t="shared" si="1"/>
        <v>0</v>
      </c>
      <c r="O43" s="61"/>
      <c r="P43" s="61"/>
      <c r="Q43" s="61"/>
      <c r="R43" s="61"/>
      <c r="S43" s="61"/>
      <c r="T43" s="61"/>
    </row>
    <row r="44" spans="2:20" s="60" customFormat="1" ht="26.1" customHeight="1" thickTop="1" thickBot="1">
      <c r="B44" s="227">
        <v>149</v>
      </c>
      <c r="C44" s="228"/>
      <c r="D44" s="229" t="s">
        <v>47</v>
      </c>
      <c r="E44" s="71"/>
      <c r="F44" s="72"/>
      <c r="G44" s="262">
        <v>0</v>
      </c>
      <c r="H44" s="257"/>
      <c r="I44" s="262">
        <v>0</v>
      </c>
      <c r="J44" s="262">
        <v>0</v>
      </c>
      <c r="K44" s="258">
        <f t="shared" si="0"/>
        <v>0</v>
      </c>
      <c r="L44" s="258">
        <f t="shared" si="1"/>
        <v>0</v>
      </c>
      <c r="O44" s="61"/>
      <c r="P44" s="61"/>
      <c r="Q44" s="61"/>
      <c r="R44" s="61"/>
      <c r="S44" s="61"/>
      <c r="T44" s="61"/>
    </row>
    <row r="45" spans="2:20" s="60" customFormat="1" ht="25.5" customHeight="1" thickTop="1" thickBot="1">
      <c r="B45" s="227">
        <v>150</v>
      </c>
      <c r="C45" s="228"/>
      <c r="D45" s="229" t="s">
        <v>48</v>
      </c>
      <c r="E45" s="71"/>
      <c r="F45" s="72"/>
      <c r="G45" s="262">
        <v>0</v>
      </c>
      <c r="H45" s="257"/>
      <c r="I45" s="262">
        <v>0</v>
      </c>
      <c r="J45" s="262">
        <v>0</v>
      </c>
      <c r="K45" s="258">
        <f t="shared" si="0"/>
        <v>0</v>
      </c>
      <c r="L45" s="258">
        <f t="shared" si="1"/>
        <v>0</v>
      </c>
      <c r="O45" s="61"/>
      <c r="P45" s="61"/>
      <c r="Q45" s="61"/>
      <c r="R45" s="61"/>
      <c r="S45" s="61"/>
      <c r="T45" s="61"/>
    </row>
    <row r="46" spans="2:20" s="60" customFormat="1" ht="26.1" customHeight="1" thickTop="1" thickBot="1">
      <c r="B46" s="227">
        <v>151</v>
      </c>
      <c r="C46" s="228"/>
      <c r="D46" s="229" t="s">
        <v>49</v>
      </c>
      <c r="E46" s="71"/>
      <c r="F46" s="72"/>
      <c r="G46" s="262">
        <v>0</v>
      </c>
      <c r="H46" s="257"/>
      <c r="I46" s="262">
        <v>0</v>
      </c>
      <c r="J46" s="262">
        <v>0</v>
      </c>
      <c r="K46" s="258">
        <f t="shared" si="0"/>
        <v>0</v>
      </c>
      <c r="L46" s="258">
        <f t="shared" si="1"/>
        <v>0</v>
      </c>
      <c r="O46" s="61"/>
      <c r="P46" s="61"/>
      <c r="Q46" s="61"/>
      <c r="R46" s="61"/>
      <c r="S46" s="61"/>
      <c r="T46" s="61"/>
    </row>
    <row r="47" spans="2:20" s="60" customFormat="1" ht="26.1" customHeight="1" thickTop="1" thickBot="1">
      <c r="B47" s="227">
        <v>152</v>
      </c>
      <c r="C47" s="228"/>
      <c r="D47" s="229" t="s">
        <v>50</v>
      </c>
      <c r="E47" s="71"/>
      <c r="F47" s="72"/>
      <c r="G47" s="262">
        <v>0</v>
      </c>
      <c r="H47" s="257"/>
      <c r="I47" s="262">
        <v>0</v>
      </c>
      <c r="J47" s="262">
        <v>0</v>
      </c>
      <c r="K47" s="258">
        <f t="shared" si="0"/>
        <v>0</v>
      </c>
      <c r="L47" s="258">
        <f t="shared" si="1"/>
        <v>0</v>
      </c>
      <c r="O47" s="61"/>
      <c r="P47" s="61"/>
      <c r="Q47" s="61"/>
      <c r="R47" s="61"/>
      <c r="S47" s="61"/>
      <c r="T47" s="61"/>
    </row>
    <row r="48" spans="2:20" s="60" customFormat="1" ht="26.1" customHeight="1" thickTop="1" thickBot="1">
      <c r="B48" s="227">
        <v>153</v>
      </c>
      <c r="C48" s="228"/>
      <c r="D48" s="74"/>
      <c r="E48" s="234" t="s">
        <v>140</v>
      </c>
      <c r="F48" s="72"/>
      <c r="G48" s="383">
        <f>SUM(G39:G47)</f>
        <v>0</v>
      </c>
      <c r="H48" s="384"/>
      <c r="I48" s="383">
        <f>SUM(I39:I47)</f>
        <v>0</v>
      </c>
      <c r="J48" s="383">
        <f>SUM(J39:J47)</f>
        <v>0</v>
      </c>
      <c r="K48" s="385">
        <f>SUM(K39:K47)</f>
        <v>0</v>
      </c>
      <c r="L48" s="385">
        <f>SUM(L39:L47)</f>
        <v>0</v>
      </c>
      <c r="O48" s="61"/>
      <c r="P48" s="61"/>
      <c r="Q48" s="61"/>
      <c r="R48" s="61"/>
      <c r="S48" s="61"/>
      <c r="T48" s="61"/>
    </row>
    <row r="49" spans="2:20" s="61" customFormat="1" ht="24.75" customHeight="1" thickTop="1" thickBot="1">
      <c r="B49" s="231"/>
      <c r="C49" s="82"/>
      <c r="E49" s="83"/>
      <c r="F49" s="84"/>
      <c r="G49" s="265"/>
      <c r="H49" s="255"/>
      <c r="I49" s="265"/>
      <c r="J49" s="265"/>
      <c r="K49" s="265"/>
      <c r="L49" s="265"/>
    </row>
    <row r="50" spans="2:20" s="11" customFormat="1" ht="50.25" customHeight="1" thickTop="1" thickBot="1">
      <c r="B50" s="239">
        <v>154</v>
      </c>
      <c r="C50" s="55"/>
      <c r="D50" s="85"/>
      <c r="E50" s="240" t="s">
        <v>149</v>
      </c>
      <c r="F50" s="86"/>
      <c r="G50" s="266">
        <f>G33+G48</f>
        <v>0</v>
      </c>
      <c r="H50" s="267"/>
      <c r="I50" s="266">
        <f>I33+I48</f>
        <v>0</v>
      </c>
      <c r="J50" s="266">
        <f>J33+J48</f>
        <v>0</v>
      </c>
      <c r="K50" s="266">
        <f>K33+K48</f>
        <v>0</v>
      </c>
      <c r="L50" s="266">
        <f>L33+L48</f>
        <v>0</v>
      </c>
    </row>
    <row r="51" spans="2:20" s="13" customFormat="1" ht="19.5" customHeight="1" thickTop="1">
      <c r="B51" s="87"/>
      <c r="C51" s="87"/>
      <c r="E51" s="88"/>
      <c r="F51" s="89"/>
      <c r="G51" s="90"/>
      <c r="H51" s="65"/>
      <c r="I51" s="90"/>
      <c r="J51" s="90"/>
      <c r="K51" s="90"/>
      <c r="L51" s="90"/>
    </row>
    <row r="52" spans="2:20" s="60" customFormat="1" ht="35.1" customHeight="1" thickBot="1">
      <c r="B52" s="237" t="s">
        <v>151</v>
      </c>
      <c r="D52" s="80"/>
      <c r="E52" s="81"/>
      <c r="F52" s="81"/>
      <c r="G52" s="75"/>
      <c r="H52" s="75"/>
      <c r="I52" s="75"/>
      <c r="J52" s="75"/>
      <c r="K52" s="75"/>
      <c r="L52" s="75"/>
      <c r="O52" s="61"/>
      <c r="P52" s="61"/>
      <c r="Q52" s="61"/>
      <c r="R52" s="61"/>
      <c r="S52" s="61"/>
      <c r="T52" s="61"/>
    </row>
    <row r="53" spans="2:20" s="11" customFormat="1" ht="26.1" customHeight="1" thickTop="1" thickBot="1">
      <c r="B53" s="227">
        <v>155</v>
      </c>
      <c r="C53" s="228"/>
      <c r="D53" s="242" t="s">
        <v>54</v>
      </c>
      <c r="E53" s="229"/>
      <c r="F53" s="72"/>
      <c r="G53" s="262">
        <v>0</v>
      </c>
      <c r="H53" s="257"/>
      <c r="I53" s="262">
        <v>0</v>
      </c>
      <c r="J53" s="262">
        <v>0</v>
      </c>
      <c r="K53" s="258">
        <f>I53+J53</f>
        <v>0</v>
      </c>
      <c r="L53" s="258">
        <f>G53-K53</f>
        <v>0</v>
      </c>
    </row>
    <row r="54" spans="2:20" s="11" customFormat="1" ht="26.1" customHeight="1" thickTop="1" thickBot="1">
      <c r="B54" s="243"/>
      <c r="C54" s="228"/>
      <c r="D54" s="227"/>
      <c r="E54" s="244" t="s">
        <v>143</v>
      </c>
      <c r="F54" s="268" t="e">
        <f>K53/K50</f>
        <v>#DIV/0!</v>
      </c>
      <c r="G54" s="91"/>
      <c r="H54" s="92"/>
      <c r="I54" s="91"/>
      <c r="J54" s="93"/>
      <c r="K54" s="94"/>
      <c r="L54" s="94"/>
    </row>
    <row r="55" spans="2:20" s="11" customFormat="1" ht="26.1" customHeight="1" thickTop="1" thickBot="1">
      <c r="B55" s="227">
        <v>157</v>
      </c>
      <c r="C55" s="228"/>
      <c r="D55" s="242" t="s">
        <v>55</v>
      </c>
      <c r="E55" s="229"/>
      <c r="F55" s="72"/>
      <c r="G55" s="262">
        <v>0</v>
      </c>
      <c r="H55" s="257"/>
      <c r="I55" s="261">
        <v>0</v>
      </c>
      <c r="J55" s="269">
        <v>0</v>
      </c>
      <c r="K55" s="258">
        <f>I55+J55</f>
        <v>0</v>
      </c>
      <c r="L55" s="258">
        <f>G55-K55</f>
        <v>0</v>
      </c>
    </row>
    <row r="56" spans="2:20" s="11" customFormat="1" ht="26.1" customHeight="1" thickTop="1" thickBot="1">
      <c r="B56" s="243"/>
      <c r="C56" s="243"/>
      <c r="D56" s="227"/>
      <c r="E56" s="244" t="s">
        <v>144</v>
      </c>
      <c r="F56" s="268" t="e">
        <f>K55/K50</f>
        <v>#DIV/0!</v>
      </c>
      <c r="G56" s="91"/>
      <c r="H56" s="92"/>
      <c r="I56" s="91"/>
      <c r="J56" s="93"/>
      <c r="K56" s="94"/>
      <c r="L56" s="94"/>
    </row>
    <row r="57" spans="2:20" s="11" customFormat="1" ht="26.1" customHeight="1" thickTop="1" thickBot="1">
      <c r="B57" s="227">
        <v>158</v>
      </c>
      <c r="C57" s="228"/>
      <c r="D57" s="242" t="s">
        <v>56</v>
      </c>
      <c r="E57" s="229"/>
      <c r="F57" s="72"/>
      <c r="G57" s="262">
        <v>0</v>
      </c>
      <c r="H57" s="257"/>
      <c r="I57" s="261">
        <v>0</v>
      </c>
      <c r="J57" s="269">
        <v>0</v>
      </c>
      <c r="K57" s="258">
        <f>I57+J57</f>
        <v>0</v>
      </c>
      <c r="L57" s="258">
        <f>G57-K57</f>
        <v>0</v>
      </c>
    </row>
    <row r="58" spans="2:20" s="11" customFormat="1" ht="26.1" customHeight="1" thickTop="1" thickBot="1">
      <c r="B58" s="243"/>
      <c r="C58" s="228"/>
      <c r="D58" s="227"/>
      <c r="E58" s="244" t="s">
        <v>145</v>
      </c>
      <c r="F58" s="268" t="e">
        <f>K57/K50</f>
        <v>#DIV/0!</v>
      </c>
      <c r="G58" s="91"/>
      <c r="H58" s="92"/>
      <c r="I58" s="91"/>
      <c r="J58" s="93"/>
      <c r="K58" s="94"/>
      <c r="L58" s="94"/>
    </row>
    <row r="59" spans="2:20" s="11" customFormat="1" ht="53.25" customHeight="1" thickTop="1" thickBot="1">
      <c r="B59" s="54"/>
      <c r="C59" s="82"/>
      <c r="D59" s="458" t="s">
        <v>152</v>
      </c>
      <c r="E59" s="459"/>
      <c r="F59" s="91"/>
      <c r="G59" s="385">
        <f>G53+G55+G57</f>
        <v>0</v>
      </c>
      <c r="H59" s="384"/>
      <c r="I59" s="385">
        <f>I53+I55+I57</f>
        <v>0</v>
      </c>
      <c r="J59" s="385">
        <f>J53+J55+J57</f>
        <v>0</v>
      </c>
      <c r="K59" s="385">
        <f>K53+K55+K57</f>
        <v>0</v>
      </c>
      <c r="L59" s="385">
        <f>L53+L55+L57</f>
        <v>0</v>
      </c>
    </row>
    <row r="60" spans="2:20" s="11" customFormat="1" ht="16.5" thickTop="1" thickBot="1">
      <c r="B60" s="82"/>
      <c r="C60" s="82"/>
      <c r="D60" s="82"/>
      <c r="E60" s="96"/>
      <c r="F60" s="97"/>
      <c r="G60" s="98"/>
      <c r="H60" s="99"/>
      <c r="I60" s="98"/>
      <c r="J60" s="90"/>
      <c r="K60" s="98"/>
      <c r="L60" s="90"/>
    </row>
    <row r="61" spans="2:20" s="11" customFormat="1" ht="29.25" customHeight="1" thickTop="1" thickBot="1">
      <c r="B61" s="239">
        <v>159</v>
      </c>
      <c r="C61" s="55"/>
      <c r="D61" s="85"/>
      <c r="E61" s="230" t="s">
        <v>150</v>
      </c>
      <c r="F61" s="100"/>
      <c r="G61" s="266">
        <f>G50+G59</f>
        <v>0</v>
      </c>
      <c r="H61" s="267"/>
      <c r="I61" s="266">
        <f>I50+I59</f>
        <v>0</v>
      </c>
      <c r="J61" s="266">
        <f>J50+J59</f>
        <v>0</v>
      </c>
      <c r="K61" s="266">
        <f>K50+K59</f>
        <v>0</v>
      </c>
      <c r="L61" s="266">
        <f>L50+L59</f>
        <v>0</v>
      </c>
    </row>
    <row r="62" spans="2:20" s="13" customFormat="1" ht="21.75" customHeight="1" thickTop="1" thickBot="1">
      <c r="B62" s="62"/>
      <c r="C62" s="62"/>
      <c r="E62" s="101"/>
      <c r="F62" s="102"/>
      <c r="G62" s="103"/>
      <c r="H62" s="75"/>
      <c r="I62" s="103"/>
      <c r="J62" s="103"/>
      <c r="K62" s="103"/>
      <c r="L62" s="103"/>
    </row>
    <row r="63" spans="2:20" s="60" customFormat="1" ht="24.95" customHeight="1" thickTop="1" thickBot="1">
      <c r="B63" s="62"/>
      <c r="C63" s="78"/>
      <c r="D63" s="104"/>
      <c r="E63" s="241" t="s">
        <v>153</v>
      </c>
      <c r="F63" s="264">
        <f>K61/K9</f>
        <v>0</v>
      </c>
      <c r="G63" s="72"/>
      <c r="H63" s="57"/>
      <c r="I63" s="72"/>
      <c r="J63" s="72"/>
      <c r="K63" s="72"/>
      <c r="L63" s="72"/>
      <c r="O63" s="61"/>
      <c r="P63" s="61"/>
      <c r="Q63" s="61"/>
      <c r="R63" s="61"/>
      <c r="S63" s="61"/>
      <c r="T63" s="61"/>
    </row>
    <row r="64" spans="2:20" s="60" customFormat="1" ht="24.95" customHeight="1" thickTop="1" thickBot="1">
      <c r="B64" s="62"/>
      <c r="C64" s="78"/>
      <c r="D64" s="104"/>
      <c r="E64" s="241" t="s">
        <v>154</v>
      </c>
      <c r="F64" s="419">
        <f>K61/E10</f>
        <v>0</v>
      </c>
      <c r="G64" s="72"/>
      <c r="H64" s="57"/>
      <c r="I64" s="72"/>
      <c r="J64" s="72"/>
      <c r="K64" s="72"/>
      <c r="L64" s="72"/>
      <c r="O64" s="61"/>
      <c r="P64" s="61"/>
      <c r="Q64" s="61"/>
      <c r="R64" s="61"/>
      <c r="S64" s="61"/>
      <c r="T64" s="61"/>
    </row>
    <row r="65" spans="2:21" s="61" customFormat="1" ht="18.75" customHeight="1" thickTop="1">
      <c r="B65" s="62"/>
      <c r="C65" s="62"/>
      <c r="D65" s="79"/>
      <c r="E65" s="105"/>
      <c r="F65" s="106"/>
      <c r="G65" s="107"/>
      <c r="H65" s="57"/>
      <c r="I65" s="107"/>
      <c r="J65" s="107"/>
      <c r="K65" s="107"/>
      <c r="L65" s="107"/>
    </row>
    <row r="66" spans="2:21" s="49" customFormat="1" ht="39.75" customHeight="1">
      <c r="B66" s="108"/>
      <c r="C66" s="108"/>
      <c r="D66" s="109"/>
      <c r="E66" s="109"/>
      <c r="F66" s="63"/>
      <c r="G66" s="110"/>
      <c r="H66" s="110"/>
      <c r="I66" s="110"/>
      <c r="J66" s="110"/>
      <c r="K66" s="110"/>
      <c r="L66" s="110"/>
    </row>
    <row r="67" spans="2:21" s="11" customFormat="1" ht="19.5" thickBot="1">
      <c r="B67" s="39"/>
      <c r="C67" s="39"/>
      <c r="D67" s="13"/>
      <c r="E67" s="13"/>
      <c r="F67" s="13"/>
      <c r="G67" s="225" t="s">
        <v>36</v>
      </c>
      <c r="H67" s="225"/>
      <c r="I67" s="225" t="s">
        <v>37</v>
      </c>
      <c r="J67" s="225" t="s">
        <v>38</v>
      </c>
      <c r="K67" s="225" t="s">
        <v>39</v>
      </c>
      <c r="L67" s="225" t="s">
        <v>115</v>
      </c>
      <c r="O67" s="13"/>
      <c r="P67" s="30"/>
      <c r="Q67" s="29"/>
      <c r="R67" s="29"/>
      <c r="S67" s="29"/>
      <c r="T67" s="30"/>
      <c r="U67" s="29"/>
    </row>
    <row r="68" spans="2:21" s="11" customFormat="1" ht="20.25" customHeight="1" thickTop="1">
      <c r="B68" s="464" t="s">
        <v>170</v>
      </c>
      <c r="C68" s="465"/>
      <c r="D68" s="40"/>
      <c r="E68" s="41"/>
      <c r="F68" s="477" t="s">
        <v>171</v>
      </c>
      <c r="G68" s="461" t="s">
        <v>166</v>
      </c>
      <c r="H68" s="222"/>
      <c r="I68" s="461" t="s">
        <v>180</v>
      </c>
      <c r="J68" s="461" t="s">
        <v>167</v>
      </c>
      <c r="K68" s="223" t="s">
        <v>135</v>
      </c>
      <c r="L68" s="223" t="s">
        <v>41</v>
      </c>
      <c r="O68" s="13"/>
      <c r="P68" s="13"/>
      <c r="Q68" s="13"/>
      <c r="R68" s="13"/>
      <c r="S68" s="13"/>
      <c r="T68" s="13"/>
      <c r="U68" s="13"/>
    </row>
    <row r="69" spans="2:21" s="11" customFormat="1" ht="22.5" customHeight="1">
      <c r="B69" s="466"/>
      <c r="C69" s="467"/>
      <c r="D69" s="475" t="s">
        <v>118</v>
      </c>
      <c r="E69" s="476"/>
      <c r="F69" s="478"/>
      <c r="G69" s="462" t="s">
        <v>134</v>
      </c>
      <c r="H69" s="222"/>
      <c r="I69" s="462"/>
      <c r="J69" s="462"/>
      <c r="K69" s="462" t="s">
        <v>168</v>
      </c>
      <c r="L69" s="462" t="s">
        <v>169</v>
      </c>
      <c r="O69" s="13"/>
      <c r="P69" s="13"/>
      <c r="Q69" s="13"/>
      <c r="R69" s="13"/>
      <c r="S69" s="13"/>
      <c r="T69" s="13"/>
      <c r="U69" s="13"/>
    </row>
    <row r="70" spans="2:21" s="11" customFormat="1" ht="26.25" customHeight="1" thickBot="1">
      <c r="B70" s="468"/>
      <c r="C70" s="469"/>
      <c r="D70" s="42"/>
      <c r="E70" s="43"/>
      <c r="F70" s="479"/>
      <c r="G70" s="463" t="s">
        <v>32</v>
      </c>
      <c r="H70" s="222"/>
      <c r="I70" s="463"/>
      <c r="J70" s="463"/>
      <c r="K70" s="463"/>
      <c r="L70" s="463" t="s">
        <v>32</v>
      </c>
      <c r="O70" s="13"/>
      <c r="P70" s="13"/>
      <c r="Q70" s="13"/>
      <c r="R70" s="13"/>
      <c r="S70" s="13"/>
      <c r="T70" s="13"/>
    </row>
    <row r="71" spans="2:21" s="11" customFormat="1" ht="54.75" customHeight="1" thickTop="1" thickBot="1">
      <c r="B71" s="236" t="s">
        <v>138</v>
      </c>
      <c r="C71" s="111"/>
      <c r="E71" s="112"/>
      <c r="F71" s="113"/>
      <c r="G71" s="57"/>
      <c r="H71" s="57"/>
      <c r="I71" s="64"/>
      <c r="J71" s="65"/>
      <c r="K71" s="65"/>
      <c r="L71" s="65"/>
      <c r="O71" s="13"/>
      <c r="P71" s="13"/>
      <c r="Q71" s="13"/>
      <c r="R71" s="13"/>
      <c r="S71" s="13"/>
      <c r="T71" s="13"/>
    </row>
    <row r="72" spans="2:21" s="11" customFormat="1" ht="21.75" thickTop="1" thickBot="1">
      <c r="B72" s="227">
        <v>167</v>
      </c>
      <c r="C72" s="228"/>
      <c r="D72" s="229" t="s">
        <v>2</v>
      </c>
      <c r="E72" s="229"/>
      <c r="F72" s="72"/>
      <c r="G72" s="261">
        <v>0</v>
      </c>
      <c r="H72" s="257"/>
      <c r="I72" s="261">
        <v>0</v>
      </c>
      <c r="J72" s="261">
        <v>0</v>
      </c>
      <c r="K72" s="446">
        <f t="shared" ref="K72:K89" si="2">I72+J72</f>
        <v>0</v>
      </c>
      <c r="L72" s="446">
        <f t="shared" ref="L72:L89" si="3">G72-K72</f>
        <v>0</v>
      </c>
      <c r="O72" s="13"/>
      <c r="P72" s="13"/>
      <c r="Q72" s="13"/>
      <c r="R72" s="13"/>
      <c r="S72" s="13"/>
      <c r="T72" s="13"/>
    </row>
    <row r="73" spans="2:21" s="11" customFormat="1" ht="21.75" thickTop="1" thickBot="1">
      <c r="B73" s="227">
        <v>168</v>
      </c>
      <c r="C73" s="228"/>
      <c r="D73" s="229" t="s">
        <v>3</v>
      </c>
      <c r="E73" s="229"/>
      <c r="F73" s="72"/>
      <c r="G73" s="261">
        <v>0</v>
      </c>
      <c r="H73" s="257"/>
      <c r="I73" s="262">
        <v>0</v>
      </c>
      <c r="J73" s="262">
        <v>0</v>
      </c>
      <c r="K73" s="447">
        <f t="shared" si="2"/>
        <v>0</v>
      </c>
      <c r="L73" s="447">
        <f t="shared" si="3"/>
        <v>0</v>
      </c>
      <c r="O73" s="13"/>
      <c r="P73" s="13"/>
      <c r="Q73" s="13"/>
      <c r="R73" s="13"/>
      <c r="S73" s="13"/>
      <c r="T73" s="13"/>
    </row>
    <row r="74" spans="2:21" s="11" customFormat="1" ht="21.75" thickTop="1" thickBot="1">
      <c r="B74" s="227">
        <v>169</v>
      </c>
      <c r="C74" s="228"/>
      <c r="D74" s="229" t="s">
        <v>4</v>
      </c>
      <c r="E74" s="229"/>
      <c r="F74" s="72"/>
      <c r="G74" s="261">
        <v>0</v>
      </c>
      <c r="H74" s="257"/>
      <c r="I74" s="262">
        <v>0</v>
      </c>
      <c r="J74" s="262">
        <v>0</v>
      </c>
      <c r="K74" s="447">
        <f t="shared" si="2"/>
        <v>0</v>
      </c>
      <c r="L74" s="447">
        <f t="shared" si="3"/>
        <v>0</v>
      </c>
      <c r="O74" s="13"/>
      <c r="P74" s="13"/>
      <c r="Q74" s="13"/>
      <c r="R74" s="13"/>
      <c r="S74" s="13"/>
      <c r="T74" s="13"/>
    </row>
    <row r="75" spans="2:21" s="11" customFormat="1" ht="21.75" thickTop="1" thickBot="1">
      <c r="B75" s="227">
        <v>170</v>
      </c>
      <c r="C75" s="228"/>
      <c r="D75" s="229" t="s">
        <v>5</v>
      </c>
      <c r="E75" s="229"/>
      <c r="F75" s="72"/>
      <c r="G75" s="261">
        <v>0</v>
      </c>
      <c r="H75" s="257"/>
      <c r="I75" s="262">
        <v>0</v>
      </c>
      <c r="J75" s="262">
        <v>0</v>
      </c>
      <c r="K75" s="447">
        <f t="shared" si="2"/>
        <v>0</v>
      </c>
      <c r="L75" s="447">
        <f t="shared" si="3"/>
        <v>0</v>
      </c>
      <c r="O75" s="13"/>
      <c r="P75" s="13"/>
      <c r="Q75" s="13"/>
      <c r="R75" s="13"/>
      <c r="S75" s="13"/>
      <c r="T75" s="13"/>
    </row>
    <row r="76" spans="2:21" s="11" customFormat="1" ht="21.75" thickTop="1" thickBot="1">
      <c r="B76" s="227">
        <v>171</v>
      </c>
      <c r="C76" s="228"/>
      <c r="D76" s="229" t="s">
        <v>6</v>
      </c>
      <c r="E76" s="229"/>
      <c r="F76" s="72"/>
      <c r="G76" s="261">
        <v>0</v>
      </c>
      <c r="H76" s="257"/>
      <c r="I76" s="262">
        <v>0</v>
      </c>
      <c r="J76" s="262">
        <v>0</v>
      </c>
      <c r="K76" s="447">
        <f t="shared" si="2"/>
        <v>0</v>
      </c>
      <c r="L76" s="447">
        <f t="shared" si="3"/>
        <v>0</v>
      </c>
      <c r="O76" s="13"/>
      <c r="P76" s="13"/>
      <c r="Q76" s="13"/>
      <c r="R76" s="13"/>
      <c r="S76" s="13"/>
      <c r="T76" s="13"/>
    </row>
    <row r="77" spans="2:21" s="11" customFormat="1" ht="21.75" thickTop="1" thickBot="1">
      <c r="B77" s="227">
        <v>172</v>
      </c>
      <c r="C77" s="228"/>
      <c r="D77" s="229" t="s">
        <v>7</v>
      </c>
      <c r="E77" s="229"/>
      <c r="F77" s="72"/>
      <c r="G77" s="261">
        <v>0</v>
      </c>
      <c r="H77" s="257"/>
      <c r="I77" s="261">
        <v>0</v>
      </c>
      <c r="J77" s="261">
        <v>0</v>
      </c>
      <c r="K77" s="446">
        <f t="shared" si="2"/>
        <v>0</v>
      </c>
      <c r="L77" s="446">
        <f t="shared" si="3"/>
        <v>0</v>
      </c>
      <c r="O77" s="13"/>
      <c r="P77" s="13"/>
      <c r="Q77" s="13"/>
      <c r="R77" s="13"/>
      <c r="S77" s="13"/>
      <c r="T77" s="13"/>
    </row>
    <row r="78" spans="2:21" s="11" customFormat="1" ht="21.75" thickTop="1" thickBot="1">
      <c r="B78" s="227">
        <v>173</v>
      </c>
      <c r="C78" s="228"/>
      <c r="D78" s="229" t="s">
        <v>8</v>
      </c>
      <c r="E78" s="229"/>
      <c r="F78" s="72"/>
      <c r="G78" s="261">
        <v>0</v>
      </c>
      <c r="H78" s="257"/>
      <c r="I78" s="262">
        <v>0</v>
      </c>
      <c r="J78" s="262">
        <v>0</v>
      </c>
      <c r="K78" s="447">
        <f t="shared" si="2"/>
        <v>0</v>
      </c>
      <c r="L78" s="447">
        <f t="shared" si="3"/>
        <v>0</v>
      </c>
      <c r="O78" s="13"/>
      <c r="P78" s="13"/>
      <c r="Q78" s="13"/>
      <c r="R78" s="13"/>
      <c r="S78" s="13"/>
      <c r="T78" s="13"/>
    </row>
    <row r="79" spans="2:21" s="11" customFormat="1" ht="21.75" thickTop="1" thickBot="1">
      <c r="B79" s="227">
        <v>174</v>
      </c>
      <c r="C79" s="228"/>
      <c r="D79" s="229" t="s">
        <v>64</v>
      </c>
      <c r="E79" s="229"/>
      <c r="F79" s="72"/>
      <c r="G79" s="261">
        <v>0</v>
      </c>
      <c r="H79" s="257"/>
      <c r="I79" s="262">
        <v>0</v>
      </c>
      <c r="J79" s="262">
        <v>0</v>
      </c>
      <c r="K79" s="447">
        <f t="shared" si="2"/>
        <v>0</v>
      </c>
      <c r="L79" s="447">
        <f t="shared" si="3"/>
        <v>0</v>
      </c>
      <c r="O79" s="13"/>
      <c r="P79" s="13"/>
      <c r="Q79" s="13"/>
      <c r="R79" s="13"/>
      <c r="S79" s="13"/>
      <c r="T79" s="13"/>
    </row>
    <row r="80" spans="2:21" s="11" customFormat="1" ht="21.75" thickTop="1" thickBot="1">
      <c r="B80" s="227">
        <v>175</v>
      </c>
      <c r="C80" s="228"/>
      <c r="D80" s="245" t="s">
        <v>9</v>
      </c>
      <c r="E80" s="229"/>
      <c r="F80" s="72"/>
      <c r="G80" s="261">
        <v>0</v>
      </c>
      <c r="H80" s="257"/>
      <c r="I80" s="262">
        <v>0</v>
      </c>
      <c r="J80" s="262">
        <v>0</v>
      </c>
      <c r="K80" s="447">
        <f t="shared" si="2"/>
        <v>0</v>
      </c>
      <c r="L80" s="447">
        <f t="shared" si="3"/>
        <v>0</v>
      </c>
      <c r="O80" s="13"/>
      <c r="P80" s="13"/>
      <c r="Q80" s="13"/>
      <c r="R80" s="13"/>
      <c r="S80" s="13"/>
      <c r="T80" s="13"/>
    </row>
    <row r="81" spans="2:20" s="11" customFormat="1" ht="21.75" thickTop="1" thickBot="1">
      <c r="B81" s="227">
        <v>176</v>
      </c>
      <c r="C81" s="228"/>
      <c r="D81" s="229" t="s">
        <v>10</v>
      </c>
      <c r="E81" s="229"/>
      <c r="F81" s="72"/>
      <c r="G81" s="261">
        <v>0</v>
      </c>
      <c r="H81" s="257"/>
      <c r="I81" s="262">
        <v>0</v>
      </c>
      <c r="J81" s="262">
        <v>0</v>
      </c>
      <c r="K81" s="447">
        <f t="shared" si="2"/>
        <v>0</v>
      </c>
      <c r="L81" s="447">
        <f t="shared" si="3"/>
        <v>0</v>
      </c>
      <c r="O81" s="13"/>
      <c r="P81" s="13"/>
      <c r="Q81" s="13"/>
      <c r="R81" s="13"/>
      <c r="S81" s="13"/>
      <c r="T81" s="13"/>
    </row>
    <row r="82" spans="2:20" s="11" customFormat="1" ht="21.75" thickTop="1" thickBot="1">
      <c r="B82" s="227">
        <v>177</v>
      </c>
      <c r="C82" s="228"/>
      <c r="D82" s="229" t="s">
        <v>11</v>
      </c>
      <c r="E82" s="229"/>
      <c r="F82" s="72"/>
      <c r="G82" s="261">
        <v>0</v>
      </c>
      <c r="H82" s="257"/>
      <c r="I82" s="262">
        <v>0</v>
      </c>
      <c r="J82" s="262">
        <v>0</v>
      </c>
      <c r="K82" s="447">
        <f t="shared" si="2"/>
        <v>0</v>
      </c>
      <c r="L82" s="447">
        <f t="shared" si="3"/>
        <v>0</v>
      </c>
      <c r="O82" s="13"/>
      <c r="P82" s="13"/>
      <c r="Q82" s="13"/>
      <c r="R82" s="13"/>
      <c r="S82" s="13"/>
      <c r="T82" s="13"/>
    </row>
    <row r="83" spans="2:20" s="11" customFormat="1" ht="21.75" thickTop="1" thickBot="1">
      <c r="B83" s="227">
        <v>178</v>
      </c>
      <c r="C83" s="228"/>
      <c r="D83" s="229" t="s">
        <v>12</v>
      </c>
      <c r="E83" s="229"/>
      <c r="F83" s="72"/>
      <c r="G83" s="261">
        <v>0</v>
      </c>
      <c r="H83" s="257"/>
      <c r="I83" s="262">
        <v>0</v>
      </c>
      <c r="J83" s="262">
        <v>0</v>
      </c>
      <c r="K83" s="447">
        <f t="shared" si="2"/>
        <v>0</v>
      </c>
      <c r="L83" s="447">
        <f t="shared" si="3"/>
        <v>0</v>
      </c>
      <c r="O83" s="13"/>
      <c r="P83" s="13"/>
      <c r="Q83" s="13"/>
      <c r="R83" s="13"/>
      <c r="S83" s="13"/>
      <c r="T83" s="13"/>
    </row>
    <row r="84" spans="2:20" s="11" customFormat="1" ht="21.75" thickTop="1" thickBot="1">
      <c r="B84" s="227">
        <v>179</v>
      </c>
      <c r="C84" s="228"/>
      <c r="D84" s="229" t="s">
        <v>196</v>
      </c>
      <c r="E84" s="229"/>
      <c r="F84" s="72"/>
      <c r="G84" s="261">
        <v>0</v>
      </c>
      <c r="H84" s="257"/>
      <c r="I84" s="262">
        <v>0</v>
      </c>
      <c r="J84" s="262">
        <v>0</v>
      </c>
      <c r="K84" s="447">
        <f t="shared" si="2"/>
        <v>0</v>
      </c>
      <c r="L84" s="447">
        <f t="shared" si="3"/>
        <v>0</v>
      </c>
      <c r="O84" s="13"/>
      <c r="P84" s="13"/>
      <c r="Q84" s="13"/>
      <c r="R84" s="13"/>
      <c r="S84" s="13"/>
      <c r="T84" s="13"/>
    </row>
    <row r="85" spans="2:20" s="11" customFormat="1" ht="21.75" thickTop="1" thickBot="1">
      <c r="B85" s="227">
        <v>180</v>
      </c>
      <c r="C85" s="228"/>
      <c r="D85" s="229" t="s">
        <v>14</v>
      </c>
      <c r="E85" s="229"/>
      <c r="F85" s="72"/>
      <c r="G85" s="261">
        <v>0</v>
      </c>
      <c r="H85" s="257"/>
      <c r="I85" s="262">
        <v>0</v>
      </c>
      <c r="J85" s="262">
        <v>0</v>
      </c>
      <c r="K85" s="447">
        <f t="shared" si="2"/>
        <v>0</v>
      </c>
      <c r="L85" s="447">
        <f t="shared" si="3"/>
        <v>0</v>
      </c>
      <c r="O85" s="13"/>
      <c r="P85" s="13"/>
      <c r="Q85" s="13"/>
      <c r="R85" s="13"/>
      <c r="S85" s="13"/>
      <c r="T85" s="13"/>
    </row>
    <row r="86" spans="2:20" s="11" customFormat="1" ht="21.75" thickTop="1" thickBot="1">
      <c r="B86" s="227">
        <v>181</v>
      </c>
      <c r="C86" s="228"/>
      <c r="D86" s="229" t="s">
        <v>15</v>
      </c>
      <c r="E86" s="229"/>
      <c r="F86" s="72"/>
      <c r="G86" s="261">
        <v>0</v>
      </c>
      <c r="H86" s="257"/>
      <c r="I86" s="262">
        <v>0</v>
      </c>
      <c r="J86" s="262">
        <v>0</v>
      </c>
      <c r="K86" s="447">
        <f t="shared" si="2"/>
        <v>0</v>
      </c>
      <c r="L86" s="447">
        <f t="shared" si="3"/>
        <v>0</v>
      </c>
      <c r="O86" s="13"/>
      <c r="P86" s="13"/>
      <c r="Q86" s="13"/>
      <c r="R86" s="13"/>
      <c r="S86" s="13"/>
      <c r="T86" s="13"/>
    </row>
    <row r="87" spans="2:20" s="11" customFormat="1" ht="21.75" thickTop="1" thickBot="1">
      <c r="B87" s="227">
        <v>182</v>
      </c>
      <c r="C87" s="228"/>
      <c r="D87" s="229" t="s">
        <v>16</v>
      </c>
      <c r="E87" s="229"/>
      <c r="F87" s="72"/>
      <c r="G87" s="261">
        <v>0</v>
      </c>
      <c r="H87" s="257"/>
      <c r="I87" s="262">
        <v>0</v>
      </c>
      <c r="J87" s="262">
        <v>0</v>
      </c>
      <c r="K87" s="447">
        <f t="shared" si="2"/>
        <v>0</v>
      </c>
      <c r="L87" s="447">
        <f t="shared" si="3"/>
        <v>0</v>
      </c>
      <c r="O87" s="13"/>
      <c r="P87" s="13"/>
      <c r="Q87" s="13"/>
      <c r="R87" s="13"/>
      <c r="S87" s="13"/>
      <c r="T87" s="13"/>
    </row>
    <row r="88" spans="2:20" s="11" customFormat="1" ht="21.75" thickTop="1" thickBot="1">
      <c r="B88" s="227">
        <v>183</v>
      </c>
      <c r="C88" s="246" t="s">
        <v>36</v>
      </c>
      <c r="D88" s="229" t="s">
        <v>57</v>
      </c>
      <c r="E88" s="229"/>
      <c r="F88" s="72"/>
      <c r="G88" s="261">
        <v>0</v>
      </c>
      <c r="H88" s="257"/>
      <c r="I88" s="262">
        <v>0</v>
      </c>
      <c r="J88" s="262">
        <v>0</v>
      </c>
      <c r="K88" s="447">
        <f t="shared" si="2"/>
        <v>0</v>
      </c>
      <c r="L88" s="447">
        <f t="shared" si="3"/>
        <v>0</v>
      </c>
      <c r="O88" s="13"/>
      <c r="P88" s="13"/>
      <c r="Q88" s="13"/>
      <c r="R88" s="13"/>
      <c r="S88" s="13"/>
      <c r="T88" s="13"/>
    </row>
    <row r="89" spans="2:20" s="11" customFormat="1" ht="21.75" thickTop="1" thickBot="1">
      <c r="B89" s="247"/>
      <c r="C89" s="228" t="s">
        <v>37</v>
      </c>
      <c r="D89" s="229" t="s">
        <v>58</v>
      </c>
      <c r="E89" s="229"/>
      <c r="F89" s="72"/>
      <c r="G89" s="261">
        <v>0</v>
      </c>
      <c r="H89" s="257"/>
      <c r="I89" s="262">
        <v>0</v>
      </c>
      <c r="J89" s="262">
        <v>0</v>
      </c>
      <c r="K89" s="447">
        <f t="shared" si="2"/>
        <v>0</v>
      </c>
      <c r="L89" s="447">
        <f t="shared" si="3"/>
        <v>0</v>
      </c>
      <c r="O89" s="13"/>
      <c r="P89" s="13"/>
      <c r="Q89" s="13"/>
      <c r="R89" s="13"/>
      <c r="S89" s="13"/>
      <c r="T89" s="13"/>
    </row>
    <row r="90" spans="2:20" s="11" customFormat="1" ht="21.75" thickTop="1" thickBot="1">
      <c r="B90" s="247"/>
      <c r="C90" s="228" t="s">
        <v>38</v>
      </c>
      <c r="D90" s="229" t="s">
        <v>261</v>
      </c>
      <c r="E90" s="229"/>
      <c r="F90" s="72"/>
      <c r="G90" s="261">
        <v>0</v>
      </c>
      <c r="H90" s="257"/>
      <c r="I90" s="262">
        <v>0</v>
      </c>
      <c r="J90" s="262">
        <v>0</v>
      </c>
      <c r="K90" s="447">
        <f t="shared" ref="K90" si="4">I90+J90</f>
        <v>0</v>
      </c>
      <c r="L90" s="447">
        <f t="shared" ref="L90" si="5">G90-K90</f>
        <v>0</v>
      </c>
      <c r="O90" s="13"/>
      <c r="P90" s="13"/>
      <c r="Q90" s="13"/>
      <c r="R90" s="13"/>
      <c r="S90" s="13"/>
      <c r="T90" s="13"/>
    </row>
    <row r="91" spans="2:20" s="11" customFormat="1" ht="21.75" thickTop="1" thickBot="1">
      <c r="B91" s="69"/>
      <c r="C91" s="70"/>
      <c r="D91" s="114"/>
      <c r="E91" s="235" t="s">
        <v>114</v>
      </c>
      <c r="F91" s="72"/>
      <c r="G91" s="263">
        <f>SUM(G88:G90)</f>
        <v>0</v>
      </c>
      <c r="H91" s="270"/>
      <c r="I91" s="263">
        <f t="shared" ref="I91:L91" si="6">SUM(I88:I90)</f>
        <v>0</v>
      </c>
      <c r="J91" s="263">
        <f t="shared" si="6"/>
        <v>0</v>
      </c>
      <c r="K91" s="446">
        <f t="shared" si="6"/>
        <v>0</v>
      </c>
      <c r="L91" s="446">
        <f t="shared" si="6"/>
        <v>0</v>
      </c>
      <c r="O91" s="13"/>
      <c r="P91" s="13"/>
      <c r="Q91" s="13"/>
      <c r="R91" s="13"/>
      <c r="S91" s="13"/>
      <c r="T91" s="13"/>
    </row>
    <row r="92" spans="2:20" s="11" customFormat="1" ht="21.75" thickTop="1" thickBot="1">
      <c r="B92" s="227">
        <v>184</v>
      </c>
      <c r="C92" s="246" t="s">
        <v>36</v>
      </c>
      <c r="D92" s="229" t="s">
        <v>60</v>
      </c>
      <c r="E92" s="229"/>
      <c r="F92" s="72"/>
      <c r="G92" s="261">
        <v>0</v>
      </c>
      <c r="H92" s="257"/>
      <c r="I92" s="262">
        <v>0</v>
      </c>
      <c r="J92" s="262">
        <v>0</v>
      </c>
      <c r="K92" s="447">
        <f t="shared" ref="K92:K97" si="7">I92+J92</f>
        <v>0</v>
      </c>
      <c r="L92" s="447">
        <f t="shared" ref="L92:L97" si="8">G92-K92</f>
        <v>0</v>
      </c>
      <c r="O92" s="13"/>
      <c r="P92" s="13"/>
      <c r="Q92" s="13"/>
      <c r="R92" s="13"/>
      <c r="S92" s="13"/>
      <c r="T92" s="13"/>
    </row>
    <row r="93" spans="2:20" s="11" customFormat="1" ht="21.75" thickTop="1" thickBot="1">
      <c r="B93" s="247"/>
      <c r="C93" s="228" t="s">
        <v>37</v>
      </c>
      <c r="D93" s="229" t="s">
        <v>65</v>
      </c>
      <c r="E93" s="229"/>
      <c r="F93" s="72"/>
      <c r="G93" s="261">
        <v>0</v>
      </c>
      <c r="H93" s="257"/>
      <c r="I93" s="262">
        <v>0</v>
      </c>
      <c r="J93" s="262">
        <v>0</v>
      </c>
      <c r="K93" s="447">
        <f t="shared" si="7"/>
        <v>0</v>
      </c>
      <c r="L93" s="447">
        <f t="shared" si="8"/>
        <v>0</v>
      </c>
      <c r="O93" s="13"/>
      <c r="P93" s="13"/>
      <c r="Q93" s="13"/>
      <c r="R93" s="13"/>
      <c r="S93" s="13"/>
      <c r="T93" s="13"/>
    </row>
    <row r="94" spans="2:20" s="11" customFormat="1" ht="21.75" thickTop="1" thickBot="1">
      <c r="B94" s="248"/>
      <c r="C94" s="228" t="s">
        <v>38</v>
      </c>
      <c r="D94" s="229" t="s">
        <v>67</v>
      </c>
      <c r="E94" s="229"/>
      <c r="F94" s="72"/>
      <c r="G94" s="261">
        <v>0</v>
      </c>
      <c r="H94" s="257"/>
      <c r="I94" s="262">
        <v>0</v>
      </c>
      <c r="J94" s="262">
        <v>0</v>
      </c>
      <c r="K94" s="447">
        <f t="shared" si="7"/>
        <v>0</v>
      </c>
      <c r="L94" s="447">
        <f t="shared" si="8"/>
        <v>0</v>
      </c>
      <c r="O94" s="13"/>
      <c r="P94" s="13"/>
      <c r="Q94" s="13"/>
      <c r="R94" s="13"/>
      <c r="S94" s="13"/>
      <c r="T94" s="13"/>
    </row>
    <row r="95" spans="2:20" s="11" customFormat="1" ht="21.75" thickTop="1" thickBot="1">
      <c r="B95" s="248"/>
      <c r="C95" s="228" t="s">
        <v>39</v>
      </c>
      <c r="D95" s="229" t="s">
        <v>61</v>
      </c>
      <c r="E95" s="229"/>
      <c r="F95" s="72"/>
      <c r="G95" s="261">
        <v>0</v>
      </c>
      <c r="H95" s="257"/>
      <c r="I95" s="262">
        <v>0</v>
      </c>
      <c r="J95" s="262">
        <v>0</v>
      </c>
      <c r="K95" s="447">
        <f t="shared" si="7"/>
        <v>0</v>
      </c>
      <c r="L95" s="447">
        <f t="shared" si="8"/>
        <v>0</v>
      </c>
      <c r="O95" s="13"/>
      <c r="P95" s="13"/>
      <c r="Q95" s="13"/>
      <c r="R95" s="13"/>
      <c r="S95" s="13"/>
      <c r="T95" s="13"/>
    </row>
    <row r="96" spans="2:20" s="11" customFormat="1" ht="21.75" thickTop="1" thickBot="1">
      <c r="B96" s="248"/>
      <c r="C96" s="228" t="s">
        <v>40</v>
      </c>
      <c r="D96" s="229" t="s">
        <v>63</v>
      </c>
      <c r="E96" s="229"/>
      <c r="F96" s="72"/>
      <c r="G96" s="261">
        <v>0</v>
      </c>
      <c r="H96" s="257"/>
      <c r="I96" s="262">
        <v>0</v>
      </c>
      <c r="J96" s="262">
        <v>0</v>
      </c>
      <c r="K96" s="447">
        <f t="shared" si="7"/>
        <v>0</v>
      </c>
      <c r="L96" s="447">
        <f t="shared" si="8"/>
        <v>0</v>
      </c>
      <c r="O96" s="13"/>
      <c r="P96" s="13"/>
      <c r="Q96" s="13"/>
      <c r="R96" s="13"/>
      <c r="S96" s="13"/>
      <c r="T96" s="13"/>
    </row>
    <row r="97" spans="2:20" s="11" customFormat="1" ht="21.75" thickTop="1" thickBot="1">
      <c r="B97" s="249"/>
      <c r="C97" s="228" t="s">
        <v>62</v>
      </c>
      <c r="D97" s="229" t="s">
        <v>66</v>
      </c>
      <c r="E97" s="229"/>
      <c r="F97" s="72"/>
      <c r="G97" s="261">
        <v>0</v>
      </c>
      <c r="H97" s="257"/>
      <c r="I97" s="262">
        <v>0</v>
      </c>
      <c r="J97" s="262">
        <v>0</v>
      </c>
      <c r="K97" s="447">
        <f t="shared" si="7"/>
        <v>0</v>
      </c>
      <c r="L97" s="447">
        <f t="shared" si="8"/>
        <v>0</v>
      </c>
      <c r="O97" s="13"/>
      <c r="P97" s="13"/>
      <c r="Q97" s="13"/>
      <c r="R97" s="13"/>
      <c r="S97" s="13"/>
      <c r="T97" s="13"/>
    </row>
    <row r="98" spans="2:20" s="11" customFormat="1" ht="21.75" thickTop="1" thickBot="1">
      <c r="B98" s="227">
        <v>184</v>
      </c>
      <c r="C98" s="228"/>
      <c r="D98" s="250"/>
      <c r="E98" s="235" t="s">
        <v>59</v>
      </c>
      <c r="F98" s="72"/>
      <c r="G98" s="258">
        <f>SUM(G92:G97)</f>
        <v>0</v>
      </c>
      <c r="H98" s="270"/>
      <c r="I98" s="258">
        <f>SUM(I92:I97)</f>
        <v>0</v>
      </c>
      <c r="J98" s="258">
        <f>SUM(J92:J97)</f>
        <v>0</v>
      </c>
      <c r="K98" s="448">
        <f>SUM(K92:K97)</f>
        <v>0</v>
      </c>
      <c r="L98" s="448">
        <f>SUM(L92:L97)</f>
        <v>0</v>
      </c>
      <c r="O98" s="13"/>
      <c r="P98" s="13"/>
      <c r="Q98" s="13"/>
      <c r="R98" s="13"/>
      <c r="S98" s="13"/>
      <c r="T98" s="13"/>
    </row>
    <row r="99" spans="2:20" s="11" customFormat="1" ht="21.75" thickTop="1" thickBot="1">
      <c r="B99" s="227">
        <v>185</v>
      </c>
      <c r="C99" s="228"/>
      <c r="D99" s="229" t="s">
        <v>17</v>
      </c>
      <c r="E99" s="229"/>
      <c r="F99" s="72"/>
      <c r="G99" s="261">
        <v>0</v>
      </c>
      <c r="H99" s="257"/>
      <c r="I99" s="262">
        <v>0</v>
      </c>
      <c r="J99" s="262">
        <v>0</v>
      </c>
      <c r="K99" s="447">
        <f t="shared" ref="K99:K108" si="9">I99+J99</f>
        <v>0</v>
      </c>
      <c r="L99" s="447">
        <f t="shared" ref="L99:L108" si="10">G99-K99</f>
        <v>0</v>
      </c>
      <c r="O99" s="13"/>
      <c r="P99" s="13"/>
      <c r="Q99" s="13"/>
      <c r="R99" s="13"/>
      <c r="S99" s="13"/>
      <c r="T99" s="13"/>
    </row>
    <row r="100" spans="2:20" s="11" customFormat="1" ht="21.75" customHeight="1" thickTop="1" thickBot="1">
      <c r="B100" s="227">
        <v>186</v>
      </c>
      <c r="C100" s="228"/>
      <c r="D100" s="229" t="s">
        <v>18</v>
      </c>
      <c r="E100" s="229"/>
      <c r="F100" s="72"/>
      <c r="G100" s="261">
        <v>0</v>
      </c>
      <c r="H100" s="257"/>
      <c r="I100" s="262">
        <v>0</v>
      </c>
      <c r="J100" s="262">
        <v>0</v>
      </c>
      <c r="K100" s="447">
        <f t="shared" si="9"/>
        <v>0</v>
      </c>
      <c r="L100" s="447">
        <f t="shared" si="10"/>
        <v>0</v>
      </c>
      <c r="O100" s="13"/>
      <c r="P100" s="13"/>
      <c r="Q100" s="13"/>
      <c r="R100" s="13"/>
      <c r="S100" s="13"/>
      <c r="T100" s="13"/>
    </row>
    <row r="101" spans="2:20" s="11" customFormat="1" ht="21.75" thickTop="1" thickBot="1">
      <c r="B101" s="227">
        <v>187</v>
      </c>
      <c r="C101" s="228"/>
      <c r="D101" s="229" t="s">
        <v>19</v>
      </c>
      <c r="E101" s="229"/>
      <c r="F101" s="72"/>
      <c r="G101" s="261">
        <v>0</v>
      </c>
      <c r="H101" s="257"/>
      <c r="I101" s="262">
        <v>0</v>
      </c>
      <c r="J101" s="262">
        <v>0</v>
      </c>
      <c r="K101" s="447">
        <f t="shared" si="9"/>
        <v>0</v>
      </c>
      <c r="L101" s="447">
        <f t="shared" si="10"/>
        <v>0</v>
      </c>
      <c r="O101" s="13"/>
      <c r="P101" s="13"/>
      <c r="Q101" s="13"/>
      <c r="R101" s="13"/>
      <c r="S101" s="13"/>
      <c r="T101" s="13"/>
    </row>
    <row r="102" spans="2:20" s="11" customFormat="1" ht="21.75" thickTop="1" thickBot="1">
      <c r="B102" s="227">
        <v>188</v>
      </c>
      <c r="C102" s="228"/>
      <c r="D102" s="229" t="s">
        <v>117</v>
      </c>
      <c r="E102" s="229"/>
      <c r="F102" s="72"/>
      <c r="G102" s="261">
        <v>0</v>
      </c>
      <c r="H102" s="257"/>
      <c r="I102" s="262">
        <v>0</v>
      </c>
      <c r="J102" s="262">
        <v>0</v>
      </c>
      <c r="K102" s="447">
        <f t="shared" si="9"/>
        <v>0</v>
      </c>
      <c r="L102" s="447">
        <f t="shared" si="10"/>
        <v>0</v>
      </c>
      <c r="O102" s="13"/>
      <c r="P102" s="13"/>
      <c r="Q102" s="13"/>
      <c r="R102" s="13"/>
      <c r="S102" s="13"/>
      <c r="T102" s="13"/>
    </row>
    <row r="103" spans="2:20" s="11" customFormat="1" ht="21.75" thickTop="1" thickBot="1">
      <c r="B103" s="227">
        <v>188</v>
      </c>
      <c r="C103" s="228"/>
      <c r="D103" s="229" t="s">
        <v>20</v>
      </c>
      <c r="E103" s="229"/>
      <c r="F103" s="72"/>
      <c r="G103" s="261">
        <v>0</v>
      </c>
      <c r="H103" s="257"/>
      <c r="I103" s="262">
        <v>0</v>
      </c>
      <c r="J103" s="262">
        <v>0</v>
      </c>
      <c r="K103" s="447">
        <f t="shared" si="9"/>
        <v>0</v>
      </c>
      <c r="L103" s="447">
        <f t="shared" si="10"/>
        <v>0</v>
      </c>
      <c r="O103" s="53"/>
      <c r="P103" s="13"/>
      <c r="Q103" s="13"/>
      <c r="R103" s="13"/>
      <c r="S103" s="13"/>
      <c r="T103" s="13"/>
    </row>
    <row r="104" spans="2:20" s="11" customFormat="1" ht="21.75" thickTop="1" thickBot="1">
      <c r="B104" s="227">
        <v>189</v>
      </c>
      <c r="C104" s="228"/>
      <c r="D104" s="229" t="s">
        <v>21</v>
      </c>
      <c r="E104" s="229"/>
      <c r="F104" s="72"/>
      <c r="G104" s="261">
        <v>0</v>
      </c>
      <c r="H104" s="257"/>
      <c r="I104" s="262">
        <v>0</v>
      </c>
      <c r="J104" s="262">
        <v>0</v>
      </c>
      <c r="K104" s="447">
        <f t="shared" si="9"/>
        <v>0</v>
      </c>
      <c r="L104" s="447">
        <f t="shared" si="10"/>
        <v>0</v>
      </c>
      <c r="O104" s="13"/>
      <c r="P104" s="13"/>
      <c r="Q104" s="13"/>
      <c r="R104" s="13"/>
      <c r="S104" s="13"/>
      <c r="T104" s="13"/>
    </row>
    <row r="105" spans="2:20" s="11" customFormat="1" ht="21.75" thickTop="1" thickBot="1">
      <c r="B105" s="227">
        <v>190</v>
      </c>
      <c r="C105" s="228"/>
      <c r="D105" s="229" t="s">
        <v>187</v>
      </c>
      <c r="E105" s="229"/>
      <c r="F105" s="72"/>
      <c r="G105" s="261">
        <v>0</v>
      </c>
      <c r="H105" s="257"/>
      <c r="I105" s="262">
        <v>0</v>
      </c>
      <c r="J105" s="262">
        <v>0</v>
      </c>
      <c r="K105" s="447">
        <f t="shared" si="9"/>
        <v>0</v>
      </c>
      <c r="L105" s="447">
        <f t="shared" si="10"/>
        <v>0</v>
      </c>
      <c r="O105" s="13"/>
      <c r="P105" s="13"/>
      <c r="Q105" s="13"/>
      <c r="R105" s="13"/>
      <c r="S105" s="13"/>
      <c r="T105" s="13"/>
    </row>
    <row r="106" spans="2:20" s="11" customFormat="1" ht="21.75" thickTop="1" thickBot="1">
      <c r="B106" s="227">
        <v>190</v>
      </c>
      <c r="C106" s="228"/>
      <c r="D106" s="229" t="s">
        <v>187</v>
      </c>
      <c r="E106" s="229"/>
      <c r="F106" s="72"/>
      <c r="G106" s="261">
        <v>0</v>
      </c>
      <c r="H106" s="257"/>
      <c r="I106" s="262">
        <v>0</v>
      </c>
      <c r="J106" s="262">
        <v>0</v>
      </c>
      <c r="K106" s="447">
        <f>I106+J106</f>
        <v>0</v>
      </c>
      <c r="L106" s="447">
        <f>G106-K106</f>
        <v>0</v>
      </c>
      <c r="O106" s="13"/>
      <c r="P106" s="13"/>
      <c r="Q106" s="13"/>
      <c r="R106" s="13"/>
      <c r="S106" s="13"/>
      <c r="T106" s="13"/>
    </row>
    <row r="107" spans="2:20" s="11" customFormat="1" ht="21.75" thickTop="1" thickBot="1">
      <c r="B107" s="227">
        <v>191</v>
      </c>
      <c r="C107" s="228"/>
      <c r="D107" s="229" t="s">
        <v>234</v>
      </c>
      <c r="E107" s="229"/>
      <c r="F107" s="72"/>
      <c r="G107" s="261">
        <v>0</v>
      </c>
      <c r="H107" s="257"/>
      <c r="I107" s="262">
        <v>0</v>
      </c>
      <c r="J107" s="262">
        <v>0</v>
      </c>
      <c r="K107" s="447">
        <f t="shared" si="9"/>
        <v>0</v>
      </c>
      <c r="L107" s="447">
        <f t="shared" si="10"/>
        <v>0</v>
      </c>
      <c r="O107" s="13"/>
      <c r="P107" s="13"/>
      <c r="Q107" s="13"/>
      <c r="R107" s="13"/>
      <c r="S107" s="13"/>
      <c r="T107" s="13"/>
    </row>
    <row r="108" spans="2:20" s="11" customFormat="1" ht="21.75" thickTop="1" thickBot="1">
      <c r="B108" s="227">
        <v>192</v>
      </c>
      <c r="C108" s="228"/>
      <c r="D108" s="229" t="s">
        <v>23</v>
      </c>
      <c r="E108" s="229"/>
      <c r="F108" s="72"/>
      <c r="G108" s="261">
        <v>0</v>
      </c>
      <c r="H108" s="257"/>
      <c r="I108" s="262">
        <v>0</v>
      </c>
      <c r="J108" s="262">
        <v>0</v>
      </c>
      <c r="K108" s="447">
        <f t="shared" si="9"/>
        <v>0</v>
      </c>
      <c r="L108" s="447">
        <f t="shared" si="10"/>
        <v>0</v>
      </c>
      <c r="O108" s="13"/>
      <c r="P108" s="13"/>
      <c r="Q108" s="13"/>
      <c r="R108" s="13"/>
      <c r="S108" s="13"/>
      <c r="T108" s="13"/>
    </row>
    <row r="109" spans="2:20" s="11" customFormat="1" ht="26.25" customHeight="1" thickTop="1" thickBot="1">
      <c r="B109" s="227">
        <v>193</v>
      </c>
      <c r="C109" s="82"/>
      <c r="D109" s="458" t="s">
        <v>155</v>
      </c>
      <c r="E109" s="459"/>
      <c r="F109" s="72"/>
      <c r="G109" s="266">
        <f>SUM(G72:G87)+G91+G98+SUM(G99:G108)</f>
        <v>0</v>
      </c>
      <c r="H109" s="271"/>
      <c r="I109" s="266">
        <f>SUM(I72:I87)+I91+I98+SUM(I99:I108)</f>
        <v>0</v>
      </c>
      <c r="J109" s="266">
        <f>SUM(J72:J87)+J91+J98+SUM(J99:J108)</f>
        <v>0</v>
      </c>
      <c r="K109" s="266">
        <f>SUM(K72:K87)+K91+K98+SUM(K99:K108)</f>
        <v>0</v>
      </c>
      <c r="L109" s="266">
        <f>SUM(L72:L87)+L91+L98+SUM(L99:L108)</f>
        <v>0</v>
      </c>
    </row>
    <row r="110" spans="2:20" s="13" customFormat="1" ht="16.5" customHeight="1" thickTop="1" thickBot="1">
      <c r="B110" s="243"/>
      <c r="C110" s="82"/>
      <c r="D110" s="115"/>
      <c r="E110" s="115"/>
      <c r="G110" s="116"/>
      <c r="H110" s="117"/>
      <c r="I110" s="116"/>
      <c r="J110" s="116"/>
      <c r="K110" s="116"/>
      <c r="L110" s="118"/>
    </row>
    <row r="111" spans="2:20" s="60" customFormat="1" ht="50.25" customHeight="1" thickTop="1" thickBot="1">
      <c r="B111" s="238">
        <v>194</v>
      </c>
      <c r="C111" s="73"/>
      <c r="D111" s="458" t="s">
        <v>156</v>
      </c>
      <c r="E111" s="459"/>
      <c r="F111" s="72"/>
      <c r="G111" s="259">
        <f>G29+G61+G109</f>
        <v>0</v>
      </c>
      <c r="H111" s="260"/>
      <c r="I111" s="259">
        <f>I29+I61+I109</f>
        <v>0</v>
      </c>
      <c r="J111" s="259">
        <f>J29+J61+J109</f>
        <v>0</v>
      </c>
      <c r="K111" s="259">
        <f>K29+K61+K109</f>
        <v>0</v>
      </c>
      <c r="L111" s="259">
        <f>L29+L61+L109</f>
        <v>0</v>
      </c>
      <c r="O111" s="61"/>
      <c r="P111" s="61"/>
      <c r="Q111" s="61"/>
      <c r="R111" s="61"/>
      <c r="S111" s="61"/>
      <c r="T111" s="61"/>
    </row>
    <row r="112" spans="2:20" s="61" customFormat="1" ht="18.75" customHeight="1" thickTop="1" thickBot="1">
      <c r="B112" s="251"/>
      <c r="C112" s="119"/>
      <c r="D112" s="120"/>
      <c r="E112" s="120"/>
      <c r="F112" s="102"/>
      <c r="G112" s="103"/>
      <c r="H112" s="75"/>
      <c r="I112" s="121"/>
      <c r="J112" s="103"/>
      <c r="K112" s="103"/>
      <c r="L112" s="121"/>
    </row>
    <row r="113" spans="2:21" s="11" customFormat="1" ht="24.95" customHeight="1" thickTop="1" thickBot="1">
      <c r="B113" s="224"/>
      <c r="C113" s="78"/>
      <c r="D113" s="54"/>
      <c r="E113" s="253" t="s">
        <v>157</v>
      </c>
      <c r="F113" s="272">
        <f>K111/K9</f>
        <v>0</v>
      </c>
      <c r="G113" s="72"/>
      <c r="H113" s="57"/>
      <c r="I113" s="72"/>
      <c r="J113" s="72"/>
      <c r="K113" s="72"/>
      <c r="L113" s="72"/>
      <c r="O113" s="13"/>
      <c r="P113" s="13"/>
      <c r="Q113" s="13"/>
      <c r="R113" s="13"/>
      <c r="S113" s="13"/>
      <c r="T113" s="13"/>
    </row>
    <row r="114" spans="2:21" s="11" customFormat="1" ht="24.95" customHeight="1" thickTop="1" thickBot="1">
      <c r="B114" s="224"/>
      <c r="C114" s="78"/>
      <c r="D114" s="54"/>
      <c r="E114" s="253" t="s">
        <v>164</v>
      </c>
      <c r="F114" s="273">
        <f>K111/E10</f>
        <v>0</v>
      </c>
      <c r="G114" s="72"/>
      <c r="H114" s="57"/>
      <c r="I114" s="72"/>
      <c r="J114" s="72"/>
      <c r="K114" s="72"/>
      <c r="L114" s="72"/>
      <c r="O114" s="13"/>
      <c r="P114" s="13"/>
      <c r="Q114" s="13"/>
      <c r="R114" s="13"/>
      <c r="S114" s="13"/>
      <c r="T114" s="13"/>
    </row>
    <row r="115" spans="2:21" s="125" customFormat="1" ht="21" thickTop="1">
      <c r="B115" s="252"/>
      <c r="C115" s="122"/>
      <c r="D115" s="123"/>
      <c r="E115" s="123"/>
      <c r="F115" s="89"/>
      <c r="G115" s="124"/>
      <c r="H115" s="124"/>
      <c r="I115" s="124"/>
      <c r="J115" s="124"/>
      <c r="K115" s="124"/>
      <c r="L115" s="124"/>
    </row>
    <row r="116" spans="2:21" s="49" customFormat="1" ht="20.25">
      <c r="B116" s="252"/>
      <c r="C116" s="108"/>
      <c r="D116" s="109"/>
      <c r="E116" s="109"/>
      <c r="F116" s="63"/>
      <c r="G116" s="110"/>
      <c r="H116" s="110"/>
      <c r="I116" s="110"/>
      <c r="J116" s="110"/>
      <c r="K116" s="110"/>
      <c r="L116" s="110"/>
    </row>
    <row r="117" spans="2:21" s="60" customFormat="1" ht="44.25" customHeight="1">
      <c r="B117" s="282"/>
      <c r="C117" s="280"/>
      <c r="D117" s="285"/>
      <c r="E117" s="285"/>
      <c r="F117" s="57"/>
      <c r="G117" s="283"/>
      <c r="H117" s="284"/>
      <c r="I117" s="283"/>
      <c r="J117" s="283"/>
      <c r="K117" s="283"/>
      <c r="L117" s="283"/>
      <c r="O117" s="61"/>
      <c r="P117" s="61"/>
      <c r="Q117" s="61"/>
      <c r="R117" s="61"/>
      <c r="S117" s="61"/>
      <c r="T117" s="61"/>
    </row>
    <row r="118" spans="2:21" s="11" customFormat="1" ht="74.25" customHeight="1" thickBot="1">
      <c r="B118" s="39"/>
      <c r="C118" s="39"/>
      <c r="D118" s="13"/>
      <c r="E118" s="13"/>
      <c r="F118" s="13"/>
      <c r="G118" s="225" t="s">
        <v>36</v>
      </c>
      <c r="H118" s="225"/>
      <c r="I118" s="225" t="s">
        <v>37</v>
      </c>
      <c r="J118" s="225" t="s">
        <v>38</v>
      </c>
      <c r="K118" s="225" t="s">
        <v>39</v>
      </c>
      <c r="L118" s="225" t="s">
        <v>115</v>
      </c>
      <c r="O118" s="13"/>
      <c r="P118" s="30"/>
      <c r="Q118" s="29"/>
      <c r="R118" s="29"/>
      <c r="S118" s="29"/>
      <c r="T118" s="30"/>
      <c r="U118" s="29"/>
    </row>
    <row r="119" spans="2:21" s="11" customFormat="1" ht="20.25" customHeight="1" thickTop="1">
      <c r="B119" s="464" t="s">
        <v>170</v>
      </c>
      <c r="C119" s="465"/>
      <c r="D119" s="40"/>
      <c r="E119" s="41"/>
      <c r="F119" s="477" t="s">
        <v>171</v>
      </c>
      <c r="G119" s="461" t="s">
        <v>166</v>
      </c>
      <c r="H119" s="222"/>
      <c r="I119" s="461" t="s">
        <v>180</v>
      </c>
      <c r="J119" s="461" t="s">
        <v>167</v>
      </c>
      <c r="K119" s="223" t="s">
        <v>135</v>
      </c>
      <c r="L119" s="223" t="s">
        <v>41</v>
      </c>
      <c r="O119" s="13"/>
      <c r="P119" s="13"/>
      <c r="Q119" s="13"/>
      <c r="R119" s="13"/>
      <c r="S119" s="13"/>
      <c r="T119" s="13"/>
      <c r="U119" s="13"/>
    </row>
    <row r="120" spans="2:21" s="11" customFormat="1" ht="22.5" customHeight="1">
      <c r="B120" s="466"/>
      <c r="C120" s="467"/>
      <c r="D120" s="475" t="s">
        <v>118</v>
      </c>
      <c r="E120" s="476"/>
      <c r="F120" s="478"/>
      <c r="G120" s="462" t="s">
        <v>134</v>
      </c>
      <c r="H120" s="222"/>
      <c r="I120" s="462"/>
      <c r="J120" s="462"/>
      <c r="K120" s="462" t="s">
        <v>168</v>
      </c>
      <c r="L120" s="462" t="s">
        <v>169</v>
      </c>
      <c r="O120" s="13"/>
      <c r="P120" s="13"/>
      <c r="Q120" s="13"/>
      <c r="R120" s="13"/>
      <c r="S120" s="13"/>
      <c r="T120" s="13"/>
      <c r="U120" s="13"/>
    </row>
    <row r="121" spans="2:21" s="11" customFormat="1" ht="26.25" customHeight="1" thickBot="1">
      <c r="B121" s="468"/>
      <c r="C121" s="469"/>
      <c r="D121" s="42"/>
      <c r="E121" s="43"/>
      <c r="F121" s="479"/>
      <c r="G121" s="463" t="s">
        <v>32</v>
      </c>
      <c r="H121" s="222"/>
      <c r="I121" s="463"/>
      <c r="J121" s="463"/>
      <c r="K121" s="463"/>
      <c r="L121" s="463" t="s">
        <v>32</v>
      </c>
      <c r="O121" s="13"/>
      <c r="P121" s="13"/>
      <c r="Q121" s="13"/>
      <c r="R121" s="13"/>
      <c r="S121" s="13"/>
      <c r="T121" s="13"/>
    </row>
    <row r="122" spans="2:21" s="61" customFormat="1" ht="158.25" customHeight="1" thickTop="1" thickBot="1">
      <c r="B122" s="236" t="s">
        <v>161</v>
      </c>
      <c r="C122" s="111"/>
      <c r="D122" s="127"/>
      <c r="E122" s="127"/>
      <c r="F122" s="128"/>
      <c r="G122" s="129"/>
      <c r="H122" s="75"/>
      <c r="I122" s="129"/>
      <c r="J122" s="129"/>
      <c r="K122" s="129"/>
      <c r="L122" s="129"/>
    </row>
    <row r="123" spans="2:21" s="11" customFormat="1" ht="21.75" thickTop="1" thickBot="1">
      <c r="B123" s="227">
        <v>196</v>
      </c>
      <c r="C123" s="228"/>
      <c r="D123" s="229" t="s">
        <v>24</v>
      </c>
      <c r="E123" s="229"/>
      <c r="F123" s="72"/>
      <c r="G123" s="262">
        <v>0</v>
      </c>
      <c r="H123" s="257"/>
      <c r="I123" s="262">
        <v>0</v>
      </c>
      <c r="J123" s="263">
        <v>0</v>
      </c>
      <c r="K123" s="258">
        <f>I123+J123</f>
        <v>0</v>
      </c>
      <c r="L123" s="258">
        <f>G123-K123</f>
        <v>0</v>
      </c>
      <c r="O123" s="13"/>
      <c r="P123" s="13"/>
      <c r="Q123" s="13"/>
      <c r="R123" s="13"/>
      <c r="S123" s="13"/>
      <c r="T123" s="13"/>
    </row>
    <row r="124" spans="2:21" s="11" customFormat="1" ht="21.75" thickTop="1" thickBot="1">
      <c r="B124" s="227">
        <v>197</v>
      </c>
      <c r="C124" s="228"/>
      <c r="D124" s="229" t="s">
        <v>197</v>
      </c>
      <c r="E124" s="229"/>
      <c r="F124" s="72"/>
      <c r="G124" s="262">
        <v>0</v>
      </c>
      <c r="H124" s="257"/>
      <c r="I124" s="262">
        <v>0</v>
      </c>
      <c r="J124" s="263">
        <v>0</v>
      </c>
      <c r="K124" s="258">
        <f>I124+J124</f>
        <v>0</v>
      </c>
      <c r="L124" s="258">
        <f>G124-K124</f>
        <v>0</v>
      </c>
      <c r="O124" s="13"/>
      <c r="P124" s="13"/>
      <c r="Q124" s="13"/>
      <c r="R124" s="13"/>
      <c r="S124" s="13"/>
      <c r="T124" s="13"/>
    </row>
    <row r="125" spans="2:21" s="11" customFormat="1" ht="24.75" thickTop="1" thickBot="1">
      <c r="B125" s="87"/>
      <c r="C125" s="130"/>
      <c r="D125" s="131"/>
      <c r="E125" s="234" t="s">
        <v>159</v>
      </c>
      <c r="F125" s="72"/>
      <c r="G125" s="266">
        <f>SUM(G123+G124)</f>
        <v>0</v>
      </c>
      <c r="H125" s="267"/>
      <c r="I125" s="266">
        <f>SUM(I123+I124)</f>
        <v>0</v>
      </c>
      <c r="J125" s="266">
        <f>SUM(J123+J124)</f>
        <v>0</v>
      </c>
      <c r="K125" s="266">
        <f>SUM(K123+K124)</f>
        <v>0</v>
      </c>
      <c r="L125" s="266">
        <f>SUM(L123+L124)</f>
        <v>0</v>
      </c>
      <c r="O125" s="13"/>
      <c r="P125" s="13"/>
      <c r="Q125" s="13"/>
      <c r="R125" s="13"/>
      <c r="S125" s="13"/>
      <c r="T125" s="13"/>
    </row>
    <row r="126" spans="2:21" s="13" customFormat="1" ht="16.5" thickTop="1" thickBot="1">
      <c r="B126" s="62"/>
      <c r="C126" s="62"/>
      <c r="E126" s="132"/>
      <c r="F126" s="84"/>
      <c r="G126" s="133"/>
      <c r="H126" s="134"/>
      <c r="I126" s="133"/>
      <c r="J126" s="133"/>
      <c r="K126" s="133"/>
      <c r="L126" s="133"/>
    </row>
    <row r="127" spans="2:21" s="11" customFormat="1" ht="24.95" customHeight="1" thickTop="1" thickBot="1">
      <c r="B127" s="224"/>
      <c r="C127" s="78"/>
      <c r="D127" s="54"/>
      <c r="E127" s="253" t="s">
        <v>68</v>
      </c>
      <c r="F127" s="72"/>
      <c r="G127" s="420" t="e">
        <f>G125/G111</f>
        <v>#DIV/0!</v>
      </c>
      <c r="H127" s="57"/>
      <c r="I127" s="72"/>
      <c r="J127" s="420" t="e">
        <f>J125/J111</f>
        <v>#DIV/0!</v>
      </c>
      <c r="K127" s="420" t="e">
        <f>K125/K111</f>
        <v>#DIV/0!</v>
      </c>
      <c r="L127" s="72"/>
      <c r="O127" s="13"/>
      <c r="P127" s="13"/>
      <c r="Q127" s="13"/>
      <c r="R127" s="13"/>
      <c r="S127" s="13"/>
      <c r="T127" s="13"/>
    </row>
    <row r="128" spans="2:21" s="13" customFormat="1" ht="4.5" customHeight="1" thickTop="1">
      <c r="B128" s="62"/>
      <c r="C128" s="62"/>
      <c r="D128" s="62"/>
      <c r="E128" s="135"/>
      <c r="F128" s="136"/>
      <c r="G128" s="57"/>
      <c r="H128" s="99"/>
      <c r="I128" s="57"/>
      <c r="J128" s="57"/>
      <c r="K128" s="57"/>
      <c r="L128" s="57"/>
    </row>
    <row r="129" spans="2:20" s="61" customFormat="1" ht="35.1" customHeight="1" thickBot="1">
      <c r="B129" s="236" t="s">
        <v>160</v>
      </c>
      <c r="C129" s="111"/>
      <c r="D129" s="127"/>
      <c r="E129" s="127"/>
      <c r="F129" s="128"/>
      <c r="G129" s="129"/>
      <c r="H129" s="75"/>
      <c r="I129" s="129"/>
      <c r="J129" s="129"/>
      <c r="K129" s="129"/>
      <c r="L129" s="129"/>
    </row>
    <row r="130" spans="2:20" s="11" customFormat="1" ht="21.75" thickTop="1" thickBot="1">
      <c r="B130" s="227">
        <v>209</v>
      </c>
      <c r="C130" s="228"/>
      <c r="D130" s="229" t="s">
        <v>26</v>
      </c>
      <c r="E130" s="229"/>
      <c r="F130" s="72"/>
      <c r="G130" s="262">
        <v>0</v>
      </c>
      <c r="H130" s="257"/>
      <c r="I130" s="262">
        <v>0</v>
      </c>
      <c r="J130" s="263">
        <v>0</v>
      </c>
      <c r="K130" s="258">
        <f>I130+J130</f>
        <v>0</v>
      </c>
      <c r="L130" s="258">
        <f>G130-K130</f>
        <v>0</v>
      </c>
      <c r="O130" s="13"/>
      <c r="P130" s="13"/>
      <c r="Q130" s="13"/>
      <c r="R130" s="13"/>
      <c r="S130" s="13"/>
      <c r="T130" s="13"/>
    </row>
    <row r="131" spans="2:20" s="11" customFormat="1" ht="21.75" thickTop="1" thickBot="1">
      <c r="B131" s="227">
        <v>210</v>
      </c>
      <c r="C131" s="228"/>
      <c r="D131" s="229" t="s">
        <v>27</v>
      </c>
      <c r="E131" s="229"/>
      <c r="F131" s="72"/>
      <c r="G131" s="262">
        <v>0</v>
      </c>
      <c r="H131" s="257"/>
      <c r="I131" s="262">
        <v>0</v>
      </c>
      <c r="J131" s="263">
        <v>0</v>
      </c>
      <c r="K131" s="258">
        <f>I131+J131</f>
        <v>0</v>
      </c>
      <c r="L131" s="258">
        <f>G131-K131</f>
        <v>0</v>
      </c>
      <c r="O131" s="13"/>
      <c r="P131" s="13"/>
      <c r="Q131" s="13"/>
      <c r="R131" s="13"/>
      <c r="S131" s="13"/>
      <c r="T131" s="13"/>
    </row>
    <row r="132" spans="2:20" s="11" customFormat="1" ht="21.75" thickTop="1" thickBot="1">
      <c r="B132" s="227">
        <v>211</v>
      </c>
      <c r="C132" s="228"/>
      <c r="D132" s="229" t="s">
        <v>28</v>
      </c>
      <c r="E132" s="229"/>
      <c r="F132" s="72"/>
      <c r="G132" s="262">
        <v>0</v>
      </c>
      <c r="H132" s="257"/>
      <c r="I132" s="262">
        <v>0</v>
      </c>
      <c r="J132" s="263">
        <v>0</v>
      </c>
      <c r="K132" s="258">
        <f>I132+J132</f>
        <v>0</v>
      </c>
      <c r="L132" s="258">
        <f>G132-K132</f>
        <v>0</v>
      </c>
      <c r="O132" s="13"/>
      <c r="P132" s="13"/>
      <c r="Q132" s="13"/>
      <c r="R132" s="13"/>
      <c r="S132" s="13"/>
      <c r="T132" s="13"/>
    </row>
    <row r="133" spans="2:20" s="11" customFormat="1" ht="21.75" thickTop="1" thickBot="1">
      <c r="B133" s="227">
        <v>212</v>
      </c>
      <c r="C133" s="228"/>
      <c r="D133" s="229" t="s">
        <v>29</v>
      </c>
      <c r="E133" s="229"/>
      <c r="F133" s="72"/>
      <c r="G133" s="262">
        <v>0</v>
      </c>
      <c r="H133" s="257"/>
      <c r="I133" s="262">
        <v>0</v>
      </c>
      <c r="J133" s="263">
        <v>0</v>
      </c>
      <c r="K133" s="258">
        <f>I133+J133</f>
        <v>0</v>
      </c>
      <c r="L133" s="258">
        <f>G133-K133</f>
        <v>0</v>
      </c>
      <c r="O133" s="13"/>
      <c r="P133" s="13"/>
      <c r="Q133" s="13"/>
      <c r="R133" s="13"/>
      <c r="S133" s="13"/>
      <c r="T133" s="13"/>
    </row>
    <row r="134" spans="2:20" s="11" customFormat="1" ht="21.75" thickTop="1" thickBot="1">
      <c r="B134" s="227">
        <v>213</v>
      </c>
      <c r="C134" s="70"/>
      <c r="D134" s="229" t="s">
        <v>30</v>
      </c>
      <c r="E134" s="71"/>
      <c r="F134" s="72"/>
      <c r="G134" s="262">
        <v>0</v>
      </c>
      <c r="H134" s="257"/>
      <c r="I134" s="262">
        <v>0</v>
      </c>
      <c r="J134" s="263">
        <v>0</v>
      </c>
      <c r="K134" s="258">
        <f>I134+J134</f>
        <v>0</v>
      </c>
      <c r="L134" s="258">
        <f>G134-K134</f>
        <v>0</v>
      </c>
      <c r="O134" s="13"/>
      <c r="P134" s="13"/>
      <c r="Q134" s="13"/>
      <c r="R134" s="13"/>
      <c r="S134" s="13"/>
      <c r="T134" s="13"/>
    </row>
    <row r="135" spans="2:20" s="160" customFormat="1" ht="31.5" customHeight="1" thickTop="1" thickBot="1">
      <c r="B135" s="239">
        <v>214</v>
      </c>
      <c r="C135" s="171"/>
      <c r="E135" s="230" t="s">
        <v>162</v>
      </c>
      <c r="F135" s="286"/>
      <c r="G135" s="259">
        <f>SUM(G130:G134)</f>
        <v>0</v>
      </c>
      <c r="H135" s="260"/>
      <c r="I135" s="259">
        <f>SUM(I130:I134)</f>
        <v>0</v>
      </c>
      <c r="J135" s="259">
        <f>SUM(J130:J134)</f>
        <v>0</v>
      </c>
      <c r="K135" s="259">
        <f>SUM(K130:K134)</f>
        <v>0</v>
      </c>
      <c r="L135" s="259">
        <f>SUM(L130:L134)</f>
        <v>0</v>
      </c>
      <c r="O135" s="145"/>
      <c r="P135" s="145"/>
      <c r="Q135" s="145"/>
      <c r="R135" s="145"/>
      <c r="S135" s="145"/>
      <c r="T135" s="145"/>
    </row>
    <row r="136" spans="2:20" s="13" customFormat="1" ht="16.5" thickTop="1" thickBot="1">
      <c r="B136" s="137"/>
      <c r="C136" s="137"/>
      <c r="D136" s="82"/>
      <c r="E136" s="96"/>
      <c r="F136" s="102"/>
      <c r="G136" s="98"/>
      <c r="H136" s="99"/>
      <c r="I136" s="138"/>
      <c r="J136" s="98"/>
      <c r="K136" s="98"/>
      <c r="L136" s="90"/>
    </row>
    <row r="137" spans="2:20" s="142" customFormat="1" ht="55.5" customHeight="1" thickTop="1" thickBot="1">
      <c r="B137" s="239">
        <v>198</v>
      </c>
      <c r="C137" s="139"/>
      <c r="D137" s="473" t="s">
        <v>163</v>
      </c>
      <c r="E137" s="474"/>
      <c r="F137" s="141"/>
      <c r="G137" s="259">
        <f>G111+G125+G135</f>
        <v>0</v>
      </c>
      <c r="H137" s="260"/>
      <c r="I137" s="259">
        <f>I111+I125+I135</f>
        <v>0</v>
      </c>
      <c r="J137" s="259">
        <f>J111+J125+J135</f>
        <v>0</v>
      </c>
      <c r="K137" s="259">
        <f>K111+K125+K135</f>
        <v>0</v>
      </c>
      <c r="L137" s="259">
        <f>L111+L125+L135</f>
        <v>0</v>
      </c>
      <c r="O137" s="143"/>
      <c r="P137" s="143"/>
      <c r="Q137" s="143"/>
      <c r="R137" s="143"/>
      <c r="S137" s="143"/>
      <c r="T137" s="143"/>
    </row>
    <row r="138" spans="2:20" s="145" customFormat="1" ht="34.5" customHeight="1" thickTop="1" thickBot="1">
      <c r="B138" s="144"/>
      <c r="C138" s="144"/>
      <c r="D138" s="120"/>
      <c r="E138" s="120"/>
      <c r="F138" s="102"/>
      <c r="G138" s="103"/>
      <c r="H138" s="75"/>
      <c r="I138" s="121"/>
      <c r="J138" s="103"/>
      <c r="K138" s="103"/>
      <c r="L138" s="121"/>
    </row>
    <row r="139" spans="2:20" s="11" customFormat="1" ht="21.75" thickTop="1" thickBot="1">
      <c r="B139" s="62"/>
      <c r="C139" s="78"/>
      <c r="D139" s="54"/>
      <c r="E139" s="253" t="s">
        <v>158</v>
      </c>
      <c r="F139" s="272">
        <f>K137/K9</f>
        <v>0</v>
      </c>
      <c r="G139" s="72"/>
      <c r="H139" s="57"/>
      <c r="I139" s="72"/>
      <c r="J139" s="72"/>
      <c r="K139" s="72"/>
      <c r="L139" s="72"/>
      <c r="O139" s="13"/>
      <c r="P139" s="13"/>
      <c r="Q139" s="13"/>
      <c r="R139" s="13"/>
      <c r="S139" s="13"/>
      <c r="T139" s="13"/>
    </row>
    <row r="140" spans="2:20" s="11" customFormat="1" ht="21.75" thickTop="1" thickBot="1">
      <c r="B140" s="62"/>
      <c r="C140" s="78"/>
      <c r="D140" s="54"/>
      <c r="E140" s="253" t="s">
        <v>165</v>
      </c>
      <c r="F140" s="273">
        <f>K137/E10</f>
        <v>0</v>
      </c>
      <c r="G140" s="72"/>
      <c r="H140" s="57"/>
      <c r="I140" s="72"/>
      <c r="J140" s="72"/>
      <c r="K140" s="72"/>
      <c r="L140" s="72"/>
      <c r="O140" s="13"/>
      <c r="P140" s="13"/>
      <c r="Q140" s="13"/>
      <c r="R140" s="13"/>
      <c r="S140" s="13"/>
      <c r="T140" s="13"/>
    </row>
    <row r="141" spans="2:20" s="13" customFormat="1" ht="15.75" thickTop="1">
      <c r="B141" s="51"/>
      <c r="C141" s="51"/>
      <c r="D141" s="51"/>
      <c r="E141" s="51"/>
      <c r="F141" s="89"/>
      <c r="G141" s="53"/>
      <c r="H141" s="53"/>
      <c r="I141" s="53"/>
      <c r="J141" s="53"/>
      <c r="K141" s="53"/>
      <c r="L141" s="53"/>
    </row>
    <row r="142" spans="2:20" s="11" customFormat="1">
      <c r="O142" s="13"/>
      <c r="P142" s="13"/>
      <c r="Q142" s="13"/>
      <c r="R142" s="13"/>
      <c r="S142" s="13"/>
      <c r="T142" s="13"/>
    </row>
    <row r="143" spans="2:20" s="11" customFormat="1">
      <c r="O143" s="13"/>
      <c r="P143" s="13"/>
      <c r="Q143" s="13"/>
      <c r="R143" s="13"/>
      <c r="S143" s="13"/>
      <c r="T143" s="13"/>
    </row>
    <row r="144" spans="2:20" s="11" customFormat="1">
      <c r="O144" s="13"/>
      <c r="P144" s="13"/>
      <c r="Q144" s="13"/>
      <c r="R144" s="13"/>
      <c r="S144" s="13"/>
      <c r="T144" s="13"/>
    </row>
    <row r="145" spans="15:20" s="11" customFormat="1">
      <c r="O145" s="13"/>
      <c r="P145" s="13"/>
      <c r="Q145" s="13"/>
      <c r="R145" s="13"/>
      <c r="S145" s="13"/>
      <c r="T145" s="13"/>
    </row>
    <row r="146" spans="15:20" s="11" customFormat="1">
      <c r="O146" s="13"/>
      <c r="P146" s="13"/>
      <c r="Q146" s="13"/>
      <c r="R146" s="13"/>
      <c r="S146" s="13"/>
      <c r="T146" s="13"/>
    </row>
    <row r="147" spans="15:20" s="11" customFormat="1">
      <c r="O147" s="13"/>
      <c r="P147" s="13"/>
      <c r="Q147" s="13"/>
      <c r="R147" s="13"/>
      <c r="S147" s="13"/>
      <c r="T147" s="13"/>
    </row>
    <row r="148" spans="15:20" s="11" customFormat="1">
      <c r="O148" s="13"/>
      <c r="P148" s="13"/>
      <c r="Q148" s="13"/>
      <c r="R148" s="13"/>
      <c r="S148" s="13"/>
      <c r="T148" s="13"/>
    </row>
    <row r="149" spans="15:20" s="11" customFormat="1">
      <c r="O149" s="13"/>
      <c r="P149" s="13"/>
      <c r="Q149" s="13"/>
      <c r="R149" s="13"/>
      <c r="S149" s="13"/>
      <c r="T149" s="13"/>
    </row>
    <row r="150" spans="15:20" s="11" customFormat="1">
      <c r="O150" s="13"/>
      <c r="P150" s="13"/>
      <c r="Q150" s="13"/>
      <c r="R150" s="13"/>
      <c r="S150" s="13"/>
      <c r="T150" s="13"/>
    </row>
    <row r="151" spans="15:20" s="11" customFormat="1">
      <c r="O151" s="13"/>
      <c r="P151" s="13"/>
      <c r="Q151" s="13"/>
      <c r="R151" s="13"/>
      <c r="S151" s="13"/>
      <c r="T151" s="13"/>
    </row>
    <row r="152" spans="15:20" s="11" customFormat="1">
      <c r="O152" s="13"/>
      <c r="P152" s="13"/>
      <c r="Q152" s="13"/>
      <c r="R152" s="13"/>
      <c r="S152" s="13"/>
      <c r="T152" s="13"/>
    </row>
    <row r="153" spans="15:20" s="11" customFormat="1">
      <c r="O153" s="13"/>
      <c r="P153" s="13"/>
      <c r="Q153" s="13"/>
      <c r="R153" s="13"/>
      <c r="S153" s="13"/>
      <c r="T153" s="13"/>
    </row>
    <row r="154" spans="15:20" s="11" customFormat="1">
      <c r="O154" s="13"/>
      <c r="P154" s="13"/>
      <c r="Q154" s="13"/>
      <c r="R154" s="13"/>
      <c r="S154" s="13"/>
      <c r="T154" s="13"/>
    </row>
    <row r="155" spans="15:20" s="11" customFormat="1">
      <c r="O155" s="13"/>
      <c r="P155" s="13"/>
      <c r="Q155" s="13"/>
      <c r="R155" s="13"/>
      <c r="S155" s="13"/>
      <c r="T155" s="13"/>
    </row>
    <row r="156" spans="15:20" s="11" customFormat="1">
      <c r="O156" s="13"/>
      <c r="P156" s="13"/>
      <c r="Q156" s="13"/>
      <c r="R156" s="13"/>
      <c r="S156" s="13"/>
      <c r="T156" s="13"/>
    </row>
    <row r="157" spans="15:20" s="11" customFormat="1">
      <c r="O157" s="13"/>
      <c r="P157" s="13"/>
      <c r="Q157" s="13"/>
      <c r="R157" s="13"/>
      <c r="S157" s="13"/>
      <c r="T157" s="13"/>
    </row>
    <row r="158" spans="15:20" s="11" customFormat="1">
      <c r="O158" s="13"/>
      <c r="P158" s="13"/>
      <c r="Q158" s="13"/>
      <c r="R158" s="13"/>
      <c r="S158" s="13"/>
      <c r="T158" s="13"/>
    </row>
    <row r="159" spans="15:20" s="11" customFormat="1">
      <c r="O159" s="13"/>
      <c r="P159" s="13"/>
      <c r="Q159" s="13"/>
      <c r="R159" s="13"/>
      <c r="S159" s="13"/>
      <c r="T159" s="13"/>
    </row>
    <row r="160" spans="15:20" s="11" customFormat="1">
      <c r="O160" s="13"/>
      <c r="P160" s="13"/>
      <c r="Q160" s="13"/>
      <c r="R160" s="13"/>
      <c r="S160" s="13"/>
      <c r="T160" s="13"/>
    </row>
    <row r="161" spans="15:20" s="11" customFormat="1">
      <c r="O161" s="13"/>
      <c r="P161" s="13"/>
      <c r="Q161" s="13"/>
      <c r="R161" s="13"/>
      <c r="S161" s="13"/>
      <c r="T161" s="13"/>
    </row>
    <row r="162" spans="15:20" s="11" customFormat="1">
      <c r="O162" s="13"/>
      <c r="P162" s="13"/>
      <c r="Q162" s="13"/>
      <c r="R162" s="13"/>
      <c r="S162" s="13"/>
      <c r="T162" s="13"/>
    </row>
    <row r="163" spans="15:20" s="11" customFormat="1">
      <c r="O163" s="13"/>
      <c r="P163" s="13"/>
      <c r="Q163" s="13"/>
      <c r="R163" s="13"/>
      <c r="S163" s="13"/>
      <c r="T163" s="13"/>
    </row>
    <row r="164" spans="15:20" s="11" customFormat="1">
      <c r="O164" s="13"/>
      <c r="P164" s="13"/>
      <c r="Q164" s="13"/>
      <c r="R164" s="13"/>
      <c r="S164" s="13"/>
      <c r="T164" s="13"/>
    </row>
    <row r="165" spans="15:20" s="11" customFormat="1">
      <c r="O165" s="13"/>
      <c r="P165" s="13"/>
      <c r="Q165" s="13"/>
      <c r="R165" s="13"/>
      <c r="S165" s="13"/>
      <c r="T165" s="13"/>
    </row>
    <row r="166" spans="15:20" s="11" customFormat="1">
      <c r="O166" s="13"/>
      <c r="P166" s="13"/>
      <c r="Q166" s="13"/>
      <c r="R166" s="13"/>
      <c r="S166" s="13"/>
      <c r="T166" s="13"/>
    </row>
    <row r="167" spans="15:20" s="11" customFormat="1">
      <c r="O167" s="13"/>
      <c r="P167" s="13"/>
      <c r="Q167" s="13"/>
      <c r="R167" s="13"/>
      <c r="S167" s="13"/>
      <c r="T167" s="13"/>
    </row>
    <row r="168" spans="15:20" s="11" customFormat="1">
      <c r="O168" s="13"/>
      <c r="P168" s="13"/>
      <c r="Q168" s="13"/>
      <c r="R168" s="13"/>
      <c r="S168" s="13"/>
      <c r="T168" s="13"/>
    </row>
    <row r="169" spans="15:20" s="11" customFormat="1">
      <c r="O169" s="13"/>
      <c r="P169" s="13"/>
      <c r="Q169" s="13"/>
      <c r="R169" s="13"/>
      <c r="S169" s="13"/>
      <c r="T169" s="13"/>
    </row>
    <row r="170" spans="15:20" s="11" customFormat="1">
      <c r="O170" s="13"/>
      <c r="P170" s="13"/>
      <c r="Q170" s="13"/>
      <c r="R170" s="13"/>
      <c r="S170" s="13"/>
      <c r="T170" s="13"/>
    </row>
    <row r="171" spans="15:20" s="11" customFormat="1">
      <c r="O171" s="13"/>
      <c r="P171" s="13"/>
      <c r="Q171" s="13"/>
      <c r="R171" s="13"/>
      <c r="S171" s="13"/>
      <c r="T171" s="13"/>
    </row>
    <row r="172" spans="15:20" s="11" customFormat="1">
      <c r="O172" s="13"/>
      <c r="P172" s="13"/>
      <c r="Q172" s="13"/>
      <c r="R172" s="13"/>
      <c r="S172" s="13"/>
      <c r="T172" s="13"/>
    </row>
    <row r="173" spans="15:20" s="11" customFormat="1">
      <c r="O173" s="13"/>
      <c r="P173" s="13"/>
      <c r="Q173" s="13"/>
      <c r="R173" s="13"/>
      <c r="S173" s="13"/>
      <c r="T173" s="13"/>
    </row>
    <row r="174" spans="15:20" s="11" customFormat="1">
      <c r="O174" s="13"/>
      <c r="P174" s="13"/>
      <c r="Q174" s="13"/>
      <c r="R174" s="13"/>
      <c r="S174" s="13"/>
      <c r="T174" s="13"/>
    </row>
    <row r="175" spans="15:20" s="11" customFormat="1">
      <c r="O175" s="13"/>
      <c r="P175" s="13"/>
      <c r="Q175" s="13"/>
      <c r="R175" s="13"/>
      <c r="S175" s="13"/>
      <c r="T175" s="13"/>
    </row>
    <row r="176" spans="15:20" s="11" customFormat="1">
      <c r="O176" s="13"/>
      <c r="P176" s="13"/>
      <c r="Q176" s="13"/>
      <c r="R176" s="13"/>
      <c r="S176" s="13"/>
      <c r="T176" s="13"/>
    </row>
    <row r="177" spans="15:20" s="11" customFormat="1">
      <c r="O177" s="13"/>
      <c r="P177" s="13"/>
      <c r="Q177" s="13"/>
      <c r="R177" s="13"/>
      <c r="S177" s="13"/>
      <c r="T177" s="13"/>
    </row>
    <row r="178" spans="15:20" s="11" customFormat="1">
      <c r="O178" s="13"/>
      <c r="P178" s="13"/>
      <c r="Q178" s="13"/>
      <c r="R178" s="13"/>
      <c r="S178" s="13"/>
      <c r="T178" s="13"/>
    </row>
    <row r="179" spans="15:20" s="11" customFormat="1">
      <c r="O179" s="13"/>
      <c r="P179" s="13"/>
      <c r="Q179" s="13"/>
      <c r="R179" s="13"/>
      <c r="S179" s="13"/>
      <c r="T179" s="13"/>
    </row>
    <row r="180" spans="15:20" s="11" customFormat="1">
      <c r="O180" s="13"/>
      <c r="P180" s="13"/>
      <c r="Q180" s="13"/>
      <c r="R180" s="13"/>
      <c r="S180" s="13"/>
      <c r="T180" s="13"/>
    </row>
    <row r="181" spans="15:20" s="11" customFormat="1">
      <c r="O181" s="13"/>
      <c r="P181" s="13"/>
      <c r="Q181" s="13"/>
      <c r="R181" s="13"/>
      <c r="S181" s="13"/>
      <c r="T181" s="13"/>
    </row>
    <row r="182" spans="15:20" s="11" customFormat="1">
      <c r="O182" s="13"/>
      <c r="P182" s="13"/>
      <c r="Q182" s="13"/>
      <c r="R182" s="13"/>
      <c r="S182" s="13"/>
      <c r="T182" s="13"/>
    </row>
    <row r="183" spans="15:20" s="11" customFormat="1">
      <c r="O183" s="13"/>
      <c r="P183" s="13"/>
      <c r="Q183" s="13"/>
      <c r="R183" s="13"/>
      <c r="S183" s="13"/>
      <c r="T183" s="13"/>
    </row>
    <row r="184" spans="15:20" s="11" customFormat="1">
      <c r="O184" s="13"/>
      <c r="P184" s="13"/>
      <c r="Q184" s="13"/>
      <c r="R184" s="13"/>
      <c r="S184" s="13"/>
      <c r="T184" s="13"/>
    </row>
    <row r="185" spans="15:20" s="11" customFormat="1">
      <c r="O185" s="13"/>
      <c r="P185" s="13"/>
      <c r="Q185" s="13"/>
      <c r="R185" s="13"/>
      <c r="S185" s="13"/>
      <c r="T185" s="13"/>
    </row>
    <row r="186" spans="15:20" s="11" customFormat="1">
      <c r="O186" s="13"/>
      <c r="P186" s="13"/>
      <c r="Q186" s="13"/>
      <c r="R186" s="13"/>
      <c r="S186" s="13"/>
      <c r="T186" s="13"/>
    </row>
    <row r="187" spans="15:20" s="11" customFormat="1">
      <c r="O187" s="13"/>
      <c r="P187" s="13"/>
      <c r="Q187" s="13"/>
      <c r="R187" s="13"/>
      <c r="S187" s="13"/>
      <c r="T187" s="13"/>
    </row>
    <row r="188" spans="15:20" s="11" customFormat="1">
      <c r="O188" s="13"/>
      <c r="P188" s="13"/>
      <c r="Q188" s="13"/>
      <c r="R188" s="13"/>
      <c r="S188" s="13"/>
      <c r="T188" s="13"/>
    </row>
    <row r="189" spans="15:20" s="11" customFormat="1">
      <c r="O189" s="13"/>
      <c r="P189" s="13"/>
      <c r="Q189" s="13"/>
      <c r="R189" s="13"/>
      <c r="S189" s="13"/>
      <c r="T189" s="13"/>
    </row>
    <row r="190" spans="15:20" s="11" customFormat="1">
      <c r="O190" s="13"/>
      <c r="P190" s="13"/>
      <c r="Q190" s="13"/>
      <c r="R190" s="13"/>
      <c r="S190" s="13"/>
      <c r="T190" s="13"/>
    </row>
    <row r="191" spans="15:20" s="11" customFormat="1">
      <c r="O191" s="13"/>
      <c r="P191" s="13"/>
      <c r="Q191" s="13"/>
      <c r="R191" s="13"/>
      <c r="S191" s="13"/>
      <c r="T191" s="13"/>
    </row>
    <row r="192" spans="15:20" s="11" customFormat="1">
      <c r="O192" s="13"/>
      <c r="P192" s="13"/>
      <c r="Q192" s="13"/>
      <c r="R192" s="13"/>
      <c r="S192" s="13"/>
      <c r="T192" s="13"/>
    </row>
    <row r="193" spans="15:20" s="11" customFormat="1">
      <c r="O193" s="13"/>
      <c r="P193" s="13"/>
      <c r="Q193" s="13"/>
      <c r="R193" s="13"/>
      <c r="S193" s="13"/>
      <c r="T193" s="13"/>
    </row>
    <row r="194" spans="15:20" s="11" customFormat="1">
      <c r="O194" s="13"/>
      <c r="P194" s="13"/>
      <c r="Q194" s="13"/>
      <c r="R194" s="13"/>
      <c r="S194" s="13"/>
      <c r="T194" s="13"/>
    </row>
    <row r="195" spans="15:20" s="11" customFormat="1">
      <c r="O195" s="13"/>
      <c r="P195" s="13"/>
      <c r="Q195" s="13"/>
      <c r="R195" s="13"/>
      <c r="S195" s="13"/>
      <c r="T195" s="13"/>
    </row>
    <row r="196" spans="15:20" s="11" customFormat="1">
      <c r="O196" s="13"/>
      <c r="P196" s="13"/>
      <c r="Q196" s="13"/>
      <c r="R196" s="13"/>
      <c r="S196" s="13"/>
      <c r="T196" s="13"/>
    </row>
    <row r="197" spans="15:20" s="11" customFormat="1">
      <c r="O197" s="13"/>
      <c r="P197" s="13"/>
      <c r="Q197" s="13"/>
      <c r="R197" s="13"/>
      <c r="S197" s="13"/>
      <c r="T197" s="13"/>
    </row>
    <row r="198" spans="15:20" s="11" customFormat="1">
      <c r="O198" s="13"/>
      <c r="P198" s="13"/>
      <c r="Q198" s="13"/>
      <c r="R198" s="13"/>
      <c r="S198" s="13"/>
      <c r="T198" s="13"/>
    </row>
    <row r="199" spans="15:20" s="11" customFormat="1">
      <c r="O199" s="13"/>
      <c r="P199" s="13"/>
      <c r="Q199" s="13"/>
      <c r="R199" s="13"/>
      <c r="S199" s="13"/>
      <c r="T199" s="13"/>
    </row>
    <row r="200" spans="15:20" s="11" customFormat="1">
      <c r="O200" s="13"/>
      <c r="P200" s="13"/>
      <c r="Q200" s="13"/>
      <c r="R200" s="13"/>
      <c r="S200" s="13"/>
      <c r="T200" s="13"/>
    </row>
    <row r="201" spans="15:20" s="11" customFormat="1">
      <c r="O201" s="13"/>
      <c r="P201" s="13"/>
      <c r="Q201" s="13"/>
      <c r="R201" s="13"/>
      <c r="S201" s="13"/>
      <c r="T201" s="13"/>
    </row>
    <row r="202" spans="15:20" s="11" customFormat="1">
      <c r="O202" s="13"/>
      <c r="P202" s="13"/>
      <c r="Q202" s="13"/>
      <c r="R202" s="13"/>
      <c r="S202" s="13"/>
      <c r="T202" s="13"/>
    </row>
    <row r="203" spans="15:20" s="11" customFormat="1">
      <c r="O203" s="13"/>
      <c r="P203" s="13"/>
      <c r="Q203" s="13"/>
      <c r="R203" s="13"/>
      <c r="S203" s="13"/>
      <c r="T203" s="13"/>
    </row>
    <row r="204" spans="15:20" s="11" customFormat="1">
      <c r="O204" s="13"/>
      <c r="P204" s="13"/>
      <c r="Q204" s="13"/>
      <c r="R204" s="13"/>
      <c r="S204" s="13"/>
      <c r="T204" s="13"/>
    </row>
    <row r="205" spans="15:20" s="11" customFormat="1">
      <c r="O205" s="13"/>
      <c r="P205" s="13"/>
      <c r="Q205" s="13"/>
      <c r="R205" s="13"/>
      <c r="S205" s="13"/>
      <c r="T205" s="13"/>
    </row>
    <row r="206" spans="15:20" s="11" customFormat="1">
      <c r="O206" s="13"/>
      <c r="P206" s="13"/>
      <c r="Q206" s="13"/>
      <c r="R206" s="13"/>
      <c r="S206" s="13"/>
      <c r="T206" s="13"/>
    </row>
    <row r="207" spans="15:20" s="11" customFormat="1">
      <c r="O207" s="13"/>
      <c r="P207" s="13"/>
      <c r="Q207" s="13"/>
      <c r="R207" s="13"/>
      <c r="S207" s="13"/>
      <c r="T207" s="13"/>
    </row>
    <row r="208" spans="15:20" s="11" customFormat="1">
      <c r="O208" s="13"/>
      <c r="P208" s="13"/>
      <c r="Q208" s="13"/>
      <c r="R208" s="13"/>
      <c r="S208" s="13"/>
      <c r="T208" s="13"/>
    </row>
    <row r="209" spans="15:20" s="11" customFormat="1">
      <c r="O209" s="13"/>
      <c r="P209" s="13"/>
      <c r="Q209" s="13"/>
      <c r="R209" s="13"/>
      <c r="S209" s="13"/>
      <c r="T209" s="13"/>
    </row>
    <row r="210" spans="15:20" s="11" customFormat="1">
      <c r="O210" s="13"/>
      <c r="P210" s="13"/>
      <c r="Q210" s="13"/>
      <c r="R210" s="13"/>
      <c r="S210" s="13"/>
      <c r="T210" s="13"/>
    </row>
    <row r="211" spans="15:20" s="11" customFormat="1">
      <c r="O211" s="13"/>
      <c r="P211" s="13"/>
      <c r="Q211" s="13"/>
      <c r="R211" s="13"/>
      <c r="S211" s="13"/>
      <c r="T211" s="13"/>
    </row>
    <row r="212" spans="15:20" s="11" customFormat="1">
      <c r="O212" s="13"/>
      <c r="P212" s="13"/>
      <c r="Q212" s="13"/>
      <c r="R212" s="13"/>
      <c r="S212" s="13"/>
      <c r="T212" s="13"/>
    </row>
    <row r="213" spans="15:20" s="11" customFormat="1">
      <c r="O213" s="13"/>
      <c r="P213" s="13"/>
      <c r="Q213" s="13"/>
      <c r="R213" s="13"/>
      <c r="S213" s="13"/>
      <c r="T213" s="13"/>
    </row>
    <row r="214" spans="15:20" s="11" customFormat="1">
      <c r="O214" s="13"/>
      <c r="P214" s="13"/>
      <c r="Q214" s="13"/>
      <c r="R214" s="13"/>
      <c r="S214" s="13"/>
      <c r="T214" s="13"/>
    </row>
    <row r="215" spans="15:20" s="11" customFormat="1">
      <c r="O215" s="13"/>
      <c r="P215" s="13"/>
      <c r="Q215" s="13"/>
      <c r="R215" s="13"/>
      <c r="S215" s="13"/>
      <c r="T215" s="13"/>
    </row>
    <row r="216" spans="15:20" s="11" customFormat="1">
      <c r="O216" s="13"/>
      <c r="P216" s="13"/>
      <c r="Q216" s="13"/>
      <c r="R216" s="13"/>
      <c r="S216" s="13"/>
      <c r="T216" s="13"/>
    </row>
    <row r="217" spans="15:20" s="11" customFormat="1">
      <c r="O217" s="13"/>
      <c r="P217" s="13"/>
      <c r="Q217" s="13"/>
      <c r="R217" s="13"/>
      <c r="S217" s="13"/>
      <c r="T217" s="13"/>
    </row>
    <row r="218" spans="15:20" s="11" customFormat="1">
      <c r="O218" s="13"/>
      <c r="P218" s="13"/>
      <c r="Q218" s="13"/>
      <c r="R218" s="13"/>
      <c r="S218" s="13"/>
      <c r="T218" s="13"/>
    </row>
    <row r="219" spans="15:20" s="11" customFormat="1">
      <c r="O219" s="13"/>
      <c r="P219" s="13"/>
      <c r="Q219" s="13"/>
      <c r="R219" s="13"/>
      <c r="S219" s="13"/>
      <c r="T219" s="13"/>
    </row>
    <row r="220" spans="15:20" s="11" customFormat="1">
      <c r="O220" s="13"/>
      <c r="P220" s="13"/>
      <c r="Q220" s="13"/>
      <c r="R220" s="13"/>
      <c r="S220" s="13"/>
      <c r="T220" s="13"/>
    </row>
    <row r="221" spans="15:20" s="11" customFormat="1">
      <c r="O221" s="13"/>
      <c r="P221" s="13"/>
      <c r="Q221" s="13"/>
      <c r="R221" s="13"/>
      <c r="S221" s="13"/>
      <c r="T221" s="13"/>
    </row>
    <row r="222" spans="15:20" s="11" customFormat="1">
      <c r="O222" s="13"/>
      <c r="P222" s="13"/>
      <c r="Q222" s="13"/>
      <c r="R222" s="13"/>
      <c r="S222" s="13"/>
      <c r="T222" s="13"/>
    </row>
    <row r="223" spans="15:20" s="11" customFormat="1">
      <c r="O223" s="13"/>
      <c r="P223" s="13"/>
      <c r="Q223" s="13"/>
      <c r="R223" s="13"/>
      <c r="S223" s="13"/>
      <c r="T223" s="13"/>
    </row>
    <row r="224" spans="15:20" s="11" customFormat="1">
      <c r="O224" s="13"/>
      <c r="P224" s="13"/>
      <c r="Q224" s="13"/>
      <c r="R224" s="13"/>
      <c r="S224" s="13"/>
      <c r="T224" s="13"/>
    </row>
    <row r="225" spans="15:20" s="11" customFormat="1">
      <c r="O225" s="13"/>
      <c r="P225" s="13"/>
      <c r="Q225" s="13"/>
      <c r="R225" s="13"/>
      <c r="S225" s="13"/>
      <c r="T225" s="13"/>
    </row>
    <row r="226" spans="15:20" s="11" customFormat="1">
      <c r="O226" s="13"/>
      <c r="P226" s="13"/>
      <c r="Q226" s="13"/>
      <c r="R226" s="13"/>
      <c r="S226" s="13"/>
      <c r="T226" s="13"/>
    </row>
    <row r="227" spans="15:20" s="11" customFormat="1">
      <c r="O227" s="13"/>
      <c r="P227" s="13"/>
      <c r="Q227" s="13"/>
      <c r="R227" s="13"/>
      <c r="S227" s="13"/>
      <c r="T227" s="13"/>
    </row>
    <row r="228" spans="15:20" s="11" customFormat="1">
      <c r="O228" s="13"/>
      <c r="P228" s="13"/>
      <c r="Q228" s="13"/>
      <c r="R228" s="13"/>
      <c r="S228" s="13"/>
      <c r="T228" s="13"/>
    </row>
    <row r="229" spans="15:20" s="11" customFormat="1">
      <c r="O229" s="13"/>
      <c r="P229" s="13"/>
      <c r="Q229" s="13"/>
      <c r="R229" s="13"/>
      <c r="S229" s="13"/>
      <c r="T229" s="13"/>
    </row>
    <row r="230" spans="15:20" s="11" customFormat="1">
      <c r="O230" s="13"/>
      <c r="P230" s="13"/>
      <c r="Q230" s="13"/>
      <c r="R230" s="13"/>
      <c r="S230" s="13"/>
      <c r="T230" s="13"/>
    </row>
    <row r="231" spans="15:20" s="11" customFormat="1">
      <c r="O231" s="13"/>
      <c r="P231" s="13"/>
      <c r="Q231" s="13"/>
      <c r="R231" s="13"/>
      <c r="S231" s="13"/>
      <c r="T231" s="13"/>
    </row>
    <row r="232" spans="15:20" s="11" customFormat="1">
      <c r="O232" s="13"/>
      <c r="P232" s="13"/>
      <c r="Q232" s="13"/>
      <c r="R232" s="13"/>
      <c r="S232" s="13"/>
      <c r="T232" s="13"/>
    </row>
    <row r="233" spans="15:20" s="11" customFormat="1">
      <c r="O233" s="13"/>
      <c r="P233" s="13"/>
      <c r="Q233" s="13"/>
      <c r="R233" s="13"/>
      <c r="S233" s="13"/>
      <c r="T233" s="13"/>
    </row>
    <row r="234" spans="15:20" s="11" customFormat="1">
      <c r="O234" s="13"/>
      <c r="P234" s="13"/>
      <c r="Q234" s="13"/>
      <c r="R234" s="13"/>
      <c r="S234" s="13"/>
      <c r="T234" s="13"/>
    </row>
    <row r="235" spans="15:20" s="11" customFormat="1">
      <c r="O235" s="13"/>
      <c r="P235" s="13"/>
      <c r="Q235" s="13"/>
      <c r="R235" s="13"/>
      <c r="S235" s="13"/>
      <c r="T235" s="13"/>
    </row>
    <row r="236" spans="15:20" s="11" customFormat="1">
      <c r="O236" s="13"/>
      <c r="P236" s="13"/>
      <c r="Q236" s="13"/>
      <c r="R236" s="13"/>
      <c r="S236" s="13"/>
      <c r="T236" s="13"/>
    </row>
    <row r="237" spans="15:20" s="11" customFormat="1">
      <c r="O237" s="13"/>
      <c r="P237" s="13"/>
      <c r="Q237" s="13"/>
      <c r="R237" s="13"/>
      <c r="S237" s="13"/>
      <c r="T237" s="13"/>
    </row>
    <row r="238" spans="15:20" s="11" customFormat="1">
      <c r="O238" s="13"/>
      <c r="P238" s="13"/>
      <c r="Q238" s="13"/>
      <c r="R238" s="13"/>
      <c r="S238" s="13"/>
      <c r="T238" s="13"/>
    </row>
    <row r="239" spans="15:20" s="11" customFormat="1">
      <c r="O239" s="13"/>
      <c r="P239" s="13"/>
      <c r="Q239" s="13"/>
      <c r="R239" s="13"/>
      <c r="S239" s="13"/>
      <c r="T239" s="13"/>
    </row>
    <row r="240" spans="15:20" s="11" customFormat="1">
      <c r="O240" s="13"/>
      <c r="P240" s="13"/>
      <c r="Q240" s="13"/>
      <c r="R240" s="13"/>
      <c r="S240" s="13"/>
      <c r="T240" s="13"/>
    </row>
    <row r="241" spans="15:20" s="11" customFormat="1">
      <c r="O241" s="13"/>
      <c r="P241" s="13"/>
      <c r="Q241" s="13"/>
      <c r="R241" s="13"/>
      <c r="S241" s="13"/>
      <c r="T241" s="13"/>
    </row>
    <row r="242" spans="15:20" s="11" customFormat="1">
      <c r="O242" s="13"/>
      <c r="P242" s="13"/>
      <c r="Q242" s="13"/>
      <c r="R242" s="13"/>
      <c r="S242" s="13"/>
      <c r="T242" s="13"/>
    </row>
    <row r="243" spans="15:20" s="11" customFormat="1">
      <c r="O243" s="13"/>
      <c r="P243" s="13"/>
      <c r="Q243" s="13"/>
      <c r="R243" s="13"/>
      <c r="S243" s="13"/>
      <c r="T243" s="13"/>
    </row>
    <row r="244" spans="15:20" s="11" customFormat="1">
      <c r="O244" s="13"/>
      <c r="P244" s="13"/>
      <c r="Q244" s="13"/>
      <c r="R244" s="13"/>
      <c r="S244" s="13"/>
      <c r="T244" s="13"/>
    </row>
    <row r="245" spans="15:20" s="11" customFormat="1">
      <c r="O245" s="13"/>
      <c r="P245" s="13"/>
      <c r="Q245" s="13"/>
      <c r="R245" s="13"/>
      <c r="S245" s="13"/>
      <c r="T245" s="13"/>
    </row>
    <row r="246" spans="15:20" s="11" customFormat="1">
      <c r="O246" s="13"/>
      <c r="P246" s="13"/>
      <c r="Q246" s="13"/>
      <c r="R246" s="13"/>
      <c r="S246" s="13"/>
      <c r="T246" s="13"/>
    </row>
    <row r="247" spans="15:20" s="11" customFormat="1">
      <c r="O247" s="13"/>
      <c r="P247" s="13"/>
      <c r="Q247" s="13"/>
      <c r="R247" s="13"/>
      <c r="S247" s="13"/>
      <c r="T247" s="13"/>
    </row>
    <row r="248" spans="15:20" s="11" customFormat="1">
      <c r="O248" s="13"/>
      <c r="P248" s="13"/>
      <c r="Q248" s="13"/>
      <c r="R248" s="13"/>
      <c r="S248" s="13"/>
      <c r="T248" s="13"/>
    </row>
    <row r="249" spans="15:20" s="11" customFormat="1">
      <c r="O249" s="13"/>
      <c r="P249" s="13"/>
      <c r="Q249" s="13"/>
      <c r="R249" s="13"/>
      <c r="S249" s="13"/>
      <c r="T249" s="13"/>
    </row>
    <row r="250" spans="15:20" s="11" customFormat="1">
      <c r="O250" s="13"/>
      <c r="P250" s="13"/>
      <c r="Q250" s="13"/>
      <c r="R250" s="13"/>
      <c r="S250" s="13"/>
      <c r="T250" s="13"/>
    </row>
    <row r="251" spans="15:20" s="11" customFormat="1">
      <c r="O251" s="13"/>
      <c r="P251" s="13"/>
      <c r="Q251" s="13"/>
      <c r="R251" s="13"/>
      <c r="S251" s="13"/>
      <c r="T251" s="13"/>
    </row>
    <row r="252" spans="15:20" s="11" customFormat="1">
      <c r="O252" s="13"/>
      <c r="P252" s="13"/>
      <c r="Q252" s="13"/>
      <c r="R252" s="13"/>
      <c r="S252" s="13"/>
      <c r="T252" s="13"/>
    </row>
    <row r="253" spans="15:20" s="11" customFormat="1">
      <c r="O253" s="13"/>
      <c r="P253" s="13"/>
      <c r="Q253" s="13"/>
      <c r="R253" s="13"/>
      <c r="S253" s="13"/>
      <c r="T253" s="13"/>
    </row>
    <row r="254" spans="15:20" s="11" customFormat="1">
      <c r="O254" s="13"/>
      <c r="P254" s="13"/>
      <c r="Q254" s="13"/>
      <c r="R254" s="13"/>
      <c r="S254" s="13"/>
      <c r="T254" s="13"/>
    </row>
    <row r="255" spans="15:20" s="11" customFormat="1">
      <c r="O255" s="13"/>
      <c r="P255" s="13"/>
      <c r="Q255" s="13"/>
      <c r="R255" s="13"/>
      <c r="S255" s="13"/>
      <c r="T255" s="13"/>
    </row>
    <row r="256" spans="15:20" s="11" customFormat="1">
      <c r="O256" s="13"/>
      <c r="P256" s="13"/>
      <c r="Q256" s="13"/>
      <c r="R256" s="13"/>
      <c r="S256" s="13"/>
      <c r="T256" s="13"/>
    </row>
    <row r="257" spans="15:20" s="11" customFormat="1">
      <c r="O257" s="13"/>
      <c r="P257" s="13"/>
      <c r="Q257" s="13"/>
      <c r="R257" s="13"/>
      <c r="S257" s="13"/>
      <c r="T257" s="13"/>
    </row>
    <row r="258" spans="15:20" s="11" customFormat="1">
      <c r="O258" s="13"/>
      <c r="P258" s="13"/>
      <c r="Q258" s="13"/>
      <c r="R258" s="13"/>
      <c r="S258" s="13"/>
      <c r="T258" s="13"/>
    </row>
    <row r="259" spans="15:20" s="11" customFormat="1">
      <c r="O259" s="13"/>
      <c r="P259" s="13"/>
      <c r="Q259" s="13"/>
      <c r="R259" s="13"/>
      <c r="S259" s="13"/>
      <c r="T259" s="13"/>
    </row>
    <row r="260" spans="15:20" s="11" customFormat="1">
      <c r="O260" s="13"/>
      <c r="P260" s="13"/>
      <c r="Q260" s="13"/>
      <c r="R260" s="13"/>
      <c r="S260" s="13"/>
      <c r="T260" s="13"/>
    </row>
    <row r="261" spans="15:20" s="11" customFormat="1">
      <c r="O261" s="13"/>
      <c r="P261" s="13"/>
      <c r="Q261" s="13"/>
      <c r="R261" s="13"/>
      <c r="S261" s="13"/>
      <c r="T261" s="13"/>
    </row>
    <row r="262" spans="15:20" s="11" customFormat="1">
      <c r="O262" s="13"/>
      <c r="P262" s="13"/>
      <c r="Q262" s="13"/>
      <c r="R262" s="13"/>
      <c r="S262" s="13"/>
      <c r="T262" s="13"/>
    </row>
    <row r="263" spans="15:20" s="11" customFormat="1">
      <c r="O263" s="13"/>
      <c r="P263" s="13"/>
      <c r="Q263" s="13"/>
      <c r="R263" s="13"/>
      <c r="S263" s="13"/>
      <c r="T263" s="13"/>
    </row>
    <row r="264" spans="15:20" s="11" customFormat="1">
      <c r="O264" s="13"/>
      <c r="P264" s="13"/>
      <c r="Q264" s="13"/>
      <c r="R264" s="13"/>
      <c r="S264" s="13"/>
      <c r="T264" s="13"/>
    </row>
    <row r="265" spans="15:20" s="11" customFormat="1">
      <c r="O265" s="13"/>
      <c r="P265" s="13"/>
      <c r="Q265" s="13"/>
      <c r="R265" s="13"/>
      <c r="S265" s="13"/>
      <c r="T265" s="13"/>
    </row>
    <row r="266" spans="15:20" s="11" customFormat="1">
      <c r="O266" s="13"/>
      <c r="P266" s="13"/>
      <c r="Q266" s="13"/>
      <c r="R266" s="13"/>
      <c r="S266" s="13"/>
      <c r="T266" s="13"/>
    </row>
    <row r="267" spans="15:20" s="11" customFormat="1">
      <c r="O267" s="13"/>
      <c r="P267" s="13"/>
      <c r="Q267" s="13"/>
      <c r="R267" s="13"/>
      <c r="S267" s="13"/>
      <c r="T267" s="13"/>
    </row>
    <row r="268" spans="15:20" s="11" customFormat="1">
      <c r="O268" s="13"/>
      <c r="P268" s="13"/>
      <c r="Q268" s="13"/>
      <c r="R268" s="13"/>
      <c r="S268" s="13"/>
      <c r="T268" s="13"/>
    </row>
    <row r="269" spans="15:20" s="11" customFormat="1">
      <c r="O269" s="13"/>
      <c r="P269" s="13"/>
      <c r="Q269" s="13"/>
      <c r="R269" s="13"/>
      <c r="S269" s="13"/>
      <c r="T269" s="13"/>
    </row>
    <row r="270" spans="15:20" s="11" customFormat="1">
      <c r="O270" s="13"/>
      <c r="P270" s="13"/>
      <c r="Q270" s="13"/>
      <c r="R270" s="13"/>
      <c r="S270" s="13"/>
      <c r="T270" s="13"/>
    </row>
    <row r="271" spans="15:20" s="11" customFormat="1">
      <c r="O271" s="13"/>
      <c r="P271" s="13"/>
      <c r="Q271" s="13"/>
      <c r="R271" s="13"/>
      <c r="S271" s="13"/>
      <c r="T271" s="13"/>
    </row>
    <row r="272" spans="15:20" s="11" customFormat="1">
      <c r="O272" s="13"/>
      <c r="P272" s="13"/>
      <c r="Q272" s="13"/>
      <c r="R272" s="13"/>
      <c r="S272" s="13"/>
      <c r="T272" s="13"/>
    </row>
    <row r="273" spans="15:20" s="11" customFormat="1">
      <c r="O273" s="13"/>
      <c r="P273" s="13"/>
      <c r="Q273" s="13"/>
      <c r="R273" s="13"/>
      <c r="S273" s="13"/>
      <c r="T273" s="13"/>
    </row>
    <row r="274" spans="15:20" s="11" customFormat="1">
      <c r="O274" s="13"/>
      <c r="P274" s="13"/>
      <c r="Q274" s="13"/>
      <c r="R274" s="13"/>
      <c r="S274" s="13"/>
      <c r="T274" s="13"/>
    </row>
    <row r="275" spans="15:20" s="11" customFormat="1">
      <c r="O275" s="13"/>
      <c r="P275" s="13"/>
      <c r="Q275" s="13"/>
      <c r="R275" s="13"/>
      <c r="S275" s="13"/>
      <c r="T275" s="13"/>
    </row>
    <row r="276" spans="15:20" s="11" customFormat="1">
      <c r="O276" s="13"/>
      <c r="P276" s="13"/>
      <c r="Q276" s="13"/>
      <c r="R276" s="13"/>
      <c r="S276" s="13"/>
      <c r="T276" s="13"/>
    </row>
    <row r="277" spans="15:20" s="11" customFormat="1">
      <c r="O277" s="13"/>
      <c r="P277" s="13"/>
      <c r="Q277" s="13"/>
      <c r="R277" s="13"/>
      <c r="S277" s="13"/>
      <c r="T277" s="13"/>
    </row>
    <row r="278" spans="15:20" s="11" customFormat="1">
      <c r="O278" s="13"/>
      <c r="P278" s="13"/>
      <c r="Q278" s="13"/>
      <c r="R278" s="13"/>
      <c r="S278" s="13"/>
      <c r="T278" s="13"/>
    </row>
    <row r="279" spans="15:20" s="11" customFormat="1">
      <c r="O279" s="13"/>
      <c r="P279" s="13"/>
      <c r="Q279" s="13"/>
      <c r="R279" s="13"/>
      <c r="S279" s="13"/>
      <c r="T279" s="13"/>
    </row>
    <row r="280" spans="15:20" s="11" customFormat="1">
      <c r="O280" s="13"/>
      <c r="P280" s="13"/>
      <c r="Q280" s="13"/>
      <c r="R280" s="13"/>
      <c r="S280" s="13"/>
      <c r="T280" s="13"/>
    </row>
    <row r="281" spans="15:20" s="11" customFormat="1">
      <c r="O281" s="13"/>
      <c r="P281" s="13"/>
      <c r="Q281" s="13"/>
      <c r="R281" s="13"/>
      <c r="S281" s="13"/>
      <c r="T281" s="13"/>
    </row>
    <row r="282" spans="15:20" s="11" customFormat="1">
      <c r="O282" s="13"/>
      <c r="P282" s="13"/>
      <c r="Q282" s="13"/>
      <c r="R282" s="13"/>
      <c r="S282" s="13"/>
      <c r="T282" s="13"/>
    </row>
    <row r="283" spans="15:20" s="11" customFormat="1">
      <c r="O283" s="13"/>
      <c r="P283" s="13"/>
      <c r="Q283" s="13"/>
      <c r="R283" s="13"/>
      <c r="S283" s="13"/>
      <c r="T283" s="13"/>
    </row>
    <row r="284" spans="15:20" s="11" customFormat="1">
      <c r="O284" s="13"/>
      <c r="P284" s="13"/>
      <c r="Q284" s="13"/>
      <c r="R284" s="13"/>
      <c r="S284" s="13"/>
      <c r="T284" s="13"/>
    </row>
    <row r="285" spans="15:20" s="11" customFormat="1">
      <c r="O285" s="13"/>
      <c r="P285" s="13"/>
      <c r="Q285" s="13"/>
      <c r="R285" s="13"/>
      <c r="S285" s="13"/>
      <c r="T285" s="13"/>
    </row>
    <row r="286" spans="15:20" s="11" customFormat="1">
      <c r="O286" s="13"/>
      <c r="P286" s="13"/>
      <c r="Q286" s="13"/>
      <c r="R286" s="13"/>
      <c r="S286" s="13"/>
      <c r="T286" s="13"/>
    </row>
    <row r="287" spans="15:20" s="11" customFormat="1">
      <c r="O287" s="13"/>
      <c r="P287" s="13"/>
      <c r="Q287" s="13"/>
      <c r="R287" s="13"/>
      <c r="S287" s="13"/>
      <c r="T287" s="13"/>
    </row>
    <row r="288" spans="15:20" s="11" customFormat="1">
      <c r="O288" s="13"/>
      <c r="P288" s="13"/>
      <c r="Q288" s="13"/>
      <c r="R288" s="13"/>
      <c r="S288" s="13"/>
      <c r="T288" s="13"/>
    </row>
    <row r="289" spans="15:20" s="11" customFormat="1">
      <c r="O289" s="13"/>
      <c r="P289" s="13"/>
      <c r="Q289" s="13"/>
      <c r="R289" s="13"/>
      <c r="S289" s="13"/>
      <c r="T289" s="13"/>
    </row>
    <row r="290" spans="15:20" s="11" customFormat="1">
      <c r="O290" s="13"/>
      <c r="P290" s="13"/>
      <c r="Q290" s="13"/>
      <c r="R290" s="13"/>
      <c r="S290" s="13"/>
      <c r="T290" s="13"/>
    </row>
    <row r="291" spans="15:20" s="11" customFormat="1">
      <c r="O291" s="13"/>
      <c r="P291" s="13"/>
      <c r="Q291" s="13"/>
      <c r="R291" s="13"/>
      <c r="S291" s="13"/>
      <c r="T291" s="13"/>
    </row>
    <row r="292" spans="15:20" s="11" customFormat="1">
      <c r="O292" s="13"/>
      <c r="P292" s="13"/>
      <c r="Q292" s="13"/>
      <c r="R292" s="13"/>
      <c r="S292" s="13"/>
      <c r="T292" s="13"/>
    </row>
    <row r="293" spans="15:20" s="11" customFormat="1">
      <c r="O293" s="13"/>
      <c r="P293" s="13"/>
      <c r="Q293" s="13"/>
      <c r="R293" s="13"/>
      <c r="S293" s="13"/>
      <c r="T293" s="13"/>
    </row>
    <row r="294" spans="15:20" s="11" customFormat="1">
      <c r="O294" s="13"/>
      <c r="P294" s="13"/>
      <c r="Q294" s="13"/>
      <c r="R294" s="13"/>
      <c r="S294" s="13"/>
      <c r="T294" s="13"/>
    </row>
    <row r="295" spans="15:20" s="11" customFormat="1">
      <c r="O295" s="13"/>
      <c r="P295" s="13"/>
      <c r="Q295" s="13"/>
      <c r="R295" s="13"/>
      <c r="S295" s="13"/>
      <c r="T295" s="13"/>
    </row>
    <row r="296" spans="15:20" s="11" customFormat="1">
      <c r="O296" s="13"/>
      <c r="P296" s="13"/>
      <c r="Q296" s="13"/>
      <c r="R296" s="13"/>
      <c r="S296" s="13"/>
      <c r="T296" s="13"/>
    </row>
    <row r="297" spans="15:20" s="11" customFormat="1">
      <c r="O297" s="13"/>
      <c r="P297" s="13"/>
      <c r="Q297" s="13"/>
      <c r="R297" s="13"/>
      <c r="S297" s="13"/>
      <c r="T297" s="13"/>
    </row>
    <row r="298" spans="15:20" s="11" customFormat="1">
      <c r="O298" s="13"/>
      <c r="P298" s="13"/>
      <c r="Q298" s="13"/>
      <c r="R298" s="13"/>
      <c r="S298" s="13"/>
      <c r="T298" s="13"/>
    </row>
    <row r="299" spans="15:20" s="11" customFormat="1">
      <c r="O299" s="13"/>
      <c r="P299" s="13"/>
      <c r="Q299" s="13"/>
      <c r="R299" s="13"/>
      <c r="S299" s="13"/>
      <c r="T299" s="13"/>
    </row>
    <row r="300" spans="15:20" s="11" customFormat="1">
      <c r="O300" s="13"/>
      <c r="P300" s="13"/>
      <c r="Q300" s="13"/>
      <c r="R300" s="13"/>
      <c r="S300" s="13"/>
      <c r="T300" s="13"/>
    </row>
    <row r="301" spans="15:20" s="11" customFormat="1">
      <c r="O301" s="13"/>
      <c r="P301" s="13"/>
      <c r="Q301" s="13"/>
      <c r="R301" s="13"/>
      <c r="S301" s="13"/>
      <c r="T301" s="13"/>
    </row>
    <row r="302" spans="15:20" s="11" customFormat="1">
      <c r="O302" s="13"/>
      <c r="P302" s="13"/>
      <c r="Q302" s="13"/>
      <c r="R302" s="13"/>
      <c r="S302" s="13"/>
      <c r="T302" s="13"/>
    </row>
    <row r="303" spans="15:20" s="11" customFormat="1">
      <c r="O303" s="13"/>
      <c r="P303" s="13"/>
      <c r="Q303" s="13"/>
      <c r="R303" s="13"/>
      <c r="S303" s="13"/>
      <c r="T303" s="13"/>
    </row>
    <row r="304" spans="15:20" s="11" customFormat="1">
      <c r="O304" s="13"/>
      <c r="P304" s="13"/>
      <c r="Q304" s="13"/>
      <c r="R304" s="13"/>
      <c r="S304" s="13"/>
      <c r="T304" s="13"/>
    </row>
    <row r="305" spans="15:20" s="11" customFormat="1">
      <c r="O305" s="13"/>
      <c r="P305" s="13"/>
      <c r="Q305" s="13"/>
      <c r="R305" s="13"/>
      <c r="S305" s="13"/>
      <c r="T305" s="13"/>
    </row>
    <row r="306" spans="15:20" s="11" customFormat="1">
      <c r="O306" s="13"/>
      <c r="P306" s="13"/>
      <c r="Q306" s="13"/>
      <c r="R306" s="13"/>
      <c r="S306" s="13"/>
      <c r="T306" s="13"/>
    </row>
    <row r="307" spans="15:20" s="11" customFormat="1">
      <c r="O307" s="13"/>
      <c r="P307" s="13"/>
      <c r="Q307" s="13"/>
      <c r="R307" s="13"/>
      <c r="S307" s="13"/>
      <c r="T307" s="13"/>
    </row>
    <row r="308" spans="15:20" s="11" customFormat="1">
      <c r="O308" s="13"/>
      <c r="P308" s="13"/>
      <c r="Q308" s="13"/>
      <c r="R308" s="13"/>
      <c r="S308" s="13"/>
      <c r="T308" s="13"/>
    </row>
    <row r="309" spans="15:20" s="11" customFormat="1">
      <c r="O309" s="13"/>
      <c r="P309" s="13"/>
      <c r="Q309" s="13"/>
      <c r="R309" s="13"/>
      <c r="S309" s="13"/>
      <c r="T309" s="13"/>
    </row>
    <row r="310" spans="15:20" s="11" customFormat="1">
      <c r="O310" s="13"/>
      <c r="P310" s="13"/>
      <c r="Q310" s="13"/>
      <c r="R310" s="13"/>
      <c r="S310" s="13"/>
      <c r="T310" s="13"/>
    </row>
    <row r="311" spans="15:20" s="11" customFormat="1">
      <c r="O311" s="13"/>
      <c r="P311" s="13"/>
      <c r="Q311" s="13"/>
      <c r="R311" s="13"/>
      <c r="S311" s="13"/>
      <c r="T311" s="13"/>
    </row>
    <row r="312" spans="15:20" s="11" customFormat="1">
      <c r="O312" s="13"/>
      <c r="P312" s="13"/>
      <c r="Q312" s="13"/>
      <c r="R312" s="13"/>
      <c r="S312" s="13"/>
      <c r="T312" s="13"/>
    </row>
    <row r="313" spans="15:20" s="11" customFormat="1">
      <c r="O313" s="13"/>
      <c r="P313" s="13"/>
      <c r="Q313" s="13"/>
      <c r="R313" s="13"/>
      <c r="S313" s="13"/>
      <c r="T313" s="13"/>
    </row>
    <row r="314" spans="15:20" s="11" customFormat="1">
      <c r="O314" s="13"/>
      <c r="P314" s="13"/>
      <c r="Q314" s="13"/>
      <c r="R314" s="13"/>
      <c r="S314" s="13"/>
      <c r="T314" s="13"/>
    </row>
    <row r="315" spans="15:20" s="11" customFormat="1">
      <c r="O315" s="13"/>
      <c r="P315" s="13"/>
      <c r="Q315" s="13"/>
      <c r="R315" s="13"/>
      <c r="S315" s="13"/>
      <c r="T315" s="13"/>
    </row>
    <row r="316" spans="15:20" s="11" customFormat="1">
      <c r="O316" s="13"/>
      <c r="P316" s="13"/>
      <c r="Q316" s="13"/>
      <c r="R316" s="13"/>
      <c r="S316" s="13"/>
      <c r="T316" s="13"/>
    </row>
    <row r="317" spans="15:20" s="11" customFormat="1">
      <c r="O317" s="13"/>
      <c r="P317" s="13"/>
      <c r="Q317" s="13"/>
      <c r="R317" s="13"/>
      <c r="S317" s="13"/>
      <c r="T317" s="13"/>
    </row>
    <row r="318" spans="15:20" s="11" customFormat="1">
      <c r="O318" s="13"/>
      <c r="P318" s="13"/>
      <c r="Q318" s="13"/>
      <c r="R318" s="13"/>
      <c r="S318" s="13"/>
      <c r="T318" s="13"/>
    </row>
    <row r="319" spans="15:20" s="11" customFormat="1">
      <c r="O319" s="13"/>
      <c r="P319" s="13"/>
      <c r="Q319" s="13"/>
      <c r="R319" s="13"/>
      <c r="S319" s="13"/>
      <c r="T319" s="13"/>
    </row>
    <row r="320" spans="15:20" s="11" customFormat="1">
      <c r="O320" s="13"/>
      <c r="P320" s="13"/>
      <c r="Q320" s="13"/>
      <c r="R320" s="13"/>
      <c r="S320" s="13"/>
      <c r="T320" s="13"/>
    </row>
    <row r="321" spans="15:20" s="11" customFormat="1">
      <c r="O321" s="13"/>
      <c r="P321" s="13"/>
      <c r="Q321" s="13"/>
      <c r="R321" s="13"/>
      <c r="S321" s="13"/>
      <c r="T321" s="13"/>
    </row>
    <row r="322" spans="15:20" s="11" customFormat="1">
      <c r="O322" s="13"/>
      <c r="P322" s="13"/>
      <c r="Q322" s="13"/>
      <c r="R322" s="13"/>
      <c r="S322" s="13"/>
      <c r="T322" s="13"/>
    </row>
    <row r="323" spans="15:20" s="11" customFormat="1">
      <c r="O323" s="13"/>
      <c r="P323" s="13"/>
      <c r="Q323" s="13"/>
      <c r="R323" s="13"/>
      <c r="S323" s="13"/>
      <c r="T323" s="13"/>
    </row>
    <row r="324" spans="15:20" s="11" customFormat="1">
      <c r="O324" s="13"/>
      <c r="P324" s="13"/>
      <c r="Q324" s="13"/>
      <c r="R324" s="13"/>
      <c r="S324" s="13"/>
      <c r="T324" s="13"/>
    </row>
    <row r="325" spans="15:20" s="11" customFormat="1">
      <c r="O325" s="13"/>
      <c r="P325" s="13"/>
      <c r="Q325" s="13"/>
      <c r="R325" s="13"/>
      <c r="S325" s="13"/>
      <c r="T325" s="13"/>
    </row>
    <row r="326" spans="15:20" s="11" customFormat="1">
      <c r="O326" s="13"/>
      <c r="P326" s="13"/>
      <c r="Q326" s="13"/>
      <c r="R326" s="13"/>
      <c r="S326" s="13"/>
      <c r="T326" s="13"/>
    </row>
    <row r="327" spans="15:20" s="11" customFormat="1">
      <c r="O327" s="13"/>
      <c r="P327" s="13"/>
      <c r="Q327" s="13"/>
      <c r="R327" s="13"/>
      <c r="S327" s="13"/>
      <c r="T327" s="13"/>
    </row>
    <row r="328" spans="15:20" s="11" customFormat="1">
      <c r="O328" s="13"/>
      <c r="P328" s="13"/>
      <c r="Q328" s="13"/>
      <c r="R328" s="13"/>
      <c r="S328" s="13"/>
      <c r="T328" s="13"/>
    </row>
    <row r="329" spans="15:20" s="11" customFormat="1">
      <c r="O329" s="13"/>
      <c r="P329" s="13"/>
      <c r="Q329" s="13"/>
      <c r="R329" s="13"/>
      <c r="S329" s="13"/>
      <c r="T329" s="13"/>
    </row>
    <row r="330" spans="15:20" s="11" customFormat="1">
      <c r="O330" s="13"/>
      <c r="P330" s="13"/>
      <c r="Q330" s="13"/>
      <c r="R330" s="13"/>
      <c r="S330" s="13"/>
      <c r="T330" s="13"/>
    </row>
    <row r="331" spans="15:20" s="11" customFormat="1">
      <c r="O331" s="13"/>
      <c r="P331" s="13"/>
      <c r="Q331" s="13"/>
      <c r="R331" s="13"/>
      <c r="S331" s="13"/>
      <c r="T331" s="13"/>
    </row>
    <row r="332" spans="15:20" s="11" customFormat="1">
      <c r="O332" s="13"/>
      <c r="P332" s="13"/>
      <c r="Q332" s="13"/>
      <c r="R332" s="13"/>
      <c r="S332" s="13"/>
      <c r="T332" s="13"/>
    </row>
    <row r="333" spans="15:20" s="11" customFormat="1">
      <c r="O333" s="13"/>
      <c r="P333" s="13"/>
      <c r="Q333" s="13"/>
      <c r="R333" s="13"/>
      <c r="S333" s="13"/>
      <c r="T333" s="13"/>
    </row>
    <row r="334" spans="15:20" s="11" customFormat="1">
      <c r="O334" s="13"/>
      <c r="P334" s="13"/>
      <c r="Q334" s="13"/>
      <c r="R334" s="13"/>
      <c r="S334" s="13"/>
      <c r="T334" s="13"/>
    </row>
    <row r="335" spans="15:20" s="11" customFormat="1">
      <c r="O335" s="13"/>
      <c r="P335" s="13"/>
      <c r="Q335" s="13"/>
      <c r="R335" s="13"/>
      <c r="S335" s="13"/>
      <c r="T335" s="13"/>
    </row>
    <row r="336" spans="15:20" s="11" customFormat="1">
      <c r="O336" s="13"/>
      <c r="P336" s="13"/>
      <c r="Q336" s="13"/>
      <c r="R336" s="13"/>
      <c r="S336" s="13"/>
      <c r="T336" s="13"/>
    </row>
    <row r="337" spans="15:20" s="11" customFormat="1">
      <c r="O337" s="13"/>
      <c r="P337" s="13"/>
      <c r="Q337" s="13"/>
      <c r="R337" s="13"/>
      <c r="S337" s="13"/>
      <c r="T337" s="13"/>
    </row>
    <row r="338" spans="15:20" s="11" customFormat="1">
      <c r="O338" s="13"/>
      <c r="P338" s="13"/>
      <c r="Q338" s="13"/>
      <c r="R338" s="13"/>
      <c r="S338" s="13"/>
      <c r="T338" s="13"/>
    </row>
    <row r="339" spans="15:20" s="11" customFormat="1">
      <c r="O339" s="13"/>
      <c r="P339" s="13"/>
      <c r="Q339" s="13"/>
      <c r="R339" s="13"/>
      <c r="S339" s="13"/>
      <c r="T339" s="13"/>
    </row>
    <row r="340" spans="15:20" s="11" customFormat="1">
      <c r="O340" s="13"/>
      <c r="P340" s="13"/>
      <c r="Q340" s="13"/>
      <c r="R340" s="13"/>
      <c r="S340" s="13"/>
      <c r="T340" s="13"/>
    </row>
    <row r="341" spans="15:20" s="11" customFormat="1">
      <c r="O341" s="13"/>
      <c r="P341" s="13"/>
      <c r="Q341" s="13"/>
      <c r="R341" s="13"/>
      <c r="S341" s="13"/>
      <c r="T341" s="13"/>
    </row>
    <row r="342" spans="15:20" s="11" customFormat="1">
      <c r="O342" s="13"/>
      <c r="P342" s="13"/>
      <c r="Q342" s="13"/>
      <c r="R342" s="13"/>
      <c r="S342" s="13"/>
      <c r="T342" s="13"/>
    </row>
    <row r="343" spans="15:20" s="11" customFormat="1">
      <c r="O343" s="13"/>
      <c r="P343" s="13"/>
      <c r="Q343" s="13"/>
      <c r="R343" s="13"/>
      <c r="S343" s="13"/>
      <c r="T343" s="13"/>
    </row>
    <row r="344" spans="15:20" s="11" customFormat="1">
      <c r="O344" s="13"/>
      <c r="P344" s="13"/>
      <c r="Q344" s="13"/>
      <c r="R344" s="13"/>
      <c r="S344" s="13"/>
      <c r="T344" s="13"/>
    </row>
    <row r="345" spans="15:20" s="11" customFormat="1">
      <c r="O345" s="13"/>
      <c r="P345" s="13"/>
      <c r="Q345" s="13"/>
      <c r="R345" s="13"/>
      <c r="S345" s="13"/>
      <c r="T345" s="13"/>
    </row>
    <row r="346" spans="15:20" s="11" customFormat="1">
      <c r="O346" s="13"/>
      <c r="P346" s="13"/>
      <c r="Q346" s="13"/>
      <c r="R346" s="13"/>
      <c r="S346" s="13"/>
      <c r="T346" s="13"/>
    </row>
    <row r="347" spans="15:20" s="11" customFormat="1">
      <c r="O347" s="13"/>
      <c r="P347" s="13"/>
      <c r="Q347" s="13"/>
      <c r="R347" s="13"/>
      <c r="S347" s="13"/>
      <c r="T347" s="13"/>
    </row>
    <row r="348" spans="15:20" s="11" customFormat="1">
      <c r="O348" s="13"/>
      <c r="P348" s="13"/>
      <c r="Q348" s="13"/>
      <c r="R348" s="13"/>
      <c r="S348" s="13"/>
      <c r="T348" s="13"/>
    </row>
    <row r="349" spans="15:20" s="11" customFormat="1">
      <c r="O349" s="13"/>
      <c r="P349" s="13"/>
      <c r="Q349" s="13"/>
      <c r="R349" s="13"/>
      <c r="S349" s="13"/>
      <c r="T349" s="13"/>
    </row>
    <row r="350" spans="15:20" s="11" customFormat="1">
      <c r="O350" s="13"/>
      <c r="P350" s="13"/>
      <c r="Q350" s="13"/>
      <c r="R350" s="13"/>
      <c r="S350" s="13"/>
      <c r="T350" s="13"/>
    </row>
    <row r="351" spans="15:20" s="11" customFormat="1">
      <c r="O351" s="13"/>
      <c r="P351" s="13"/>
      <c r="Q351" s="13"/>
      <c r="R351" s="13"/>
      <c r="S351" s="13"/>
      <c r="T351" s="13"/>
    </row>
    <row r="352" spans="15:20" s="11" customFormat="1">
      <c r="O352" s="13"/>
      <c r="P352" s="13"/>
      <c r="Q352" s="13"/>
      <c r="R352" s="13"/>
      <c r="S352" s="13"/>
      <c r="T352" s="13"/>
    </row>
    <row r="353" spans="15:20" s="11" customFormat="1">
      <c r="O353" s="13"/>
      <c r="P353" s="13"/>
      <c r="Q353" s="13"/>
      <c r="R353" s="13"/>
      <c r="S353" s="13"/>
      <c r="T353" s="13"/>
    </row>
    <row r="354" spans="15:20" s="11" customFormat="1">
      <c r="O354" s="13"/>
      <c r="P354" s="13"/>
      <c r="Q354" s="13"/>
      <c r="R354" s="13"/>
      <c r="S354" s="13"/>
      <c r="T354" s="13"/>
    </row>
    <row r="355" spans="15:20" s="11" customFormat="1">
      <c r="O355" s="13"/>
      <c r="P355" s="13"/>
      <c r="Q355" s="13"/>
      <c r="R355" s="13"/>
      <c r="S355" s="13"/>
      <c r="T355" s="13"/>
    </row>
    <row r="356" spans="15:20" s="11" customFormat="1">
      <c r="O356" s="13"/>
      <c r="P356" s="13"/>
      <c r="Q356" s="13"/>
      <c r="R356" s="13"/>
      <c r="S356" s="13"/>
      <c r="T356" s="13"/>
    </row>
    <row r="357" spans="15:20" s="11" customFormat="1">
      <c r="O357" s="13"/>
      <c r="P357" s="13"/>
      <c r="Q357" s="13"/>
      <c r="R357" s="13"/>
      <c r="S357" s="13"/>
      <c r="T357" s="13"/>
    </row>
    <row r="358" spans="15:20" s="11" customFormat="1">
      <c r="O358" s="13"/>
      <c r="P358" s="13"/>
      <c r="Q358" s="13"/>
      <c r="R358" s="13"/>
      <c r="S358" s="13"/>
      <c r="T358" s="13"/>
    </row>
    <row r="359" spans="15:20" s="11" customFormat="1">
      <c r="O359" s="13"/>
      <c r="P359" s="13"/>
      <c r="Q359" s="13"/>
      <c r="R359" s="13"/>
      <c r="S359" s="13"/>
      <c r="T359" s="13"/>
    </row>
    <row r="360" spans="15:20" s="11" customFormat="1">
      <c r="O360" s="13"/>
      <c r="P360" s="13"/>
      <c r="Q360" s="13"/>
      <c r="R360" s="13"/>
      <c r="S360" s="13"/>
      <c r="T360" s="13"/>
    </row>
    <row r="361" spans="15:20" s="11" customFormat="1">
      <c r="O361" s="13"/>
      <c r="P361" s="13"/>
      <c r="Q361" s="13"/>
      <c r="R361" s="13"/>
      <c r="S361" s="13"/>
      <c r="T361" s="13"/>
    </row>
    <row r="362" spans="15:20" s="11" customFormat="1">
      <c r="O362" s="13"/>
      <c r="P362" s="13"/>
      <c r="Q362" s="13"/>
      <c r="R362" s="13"/>
      <c r="S362" s="13"/>
      <c r="T362" s="13"/>
    </row>
    <row r="363" spans="15:20" s="11" customFormat="1">
      <c r="O363" s="13"/>
      <c r="P363" s="13"/>
      <c r="Q363" s="13"/>
      <c r="R363" s="13"/>
      <c r="S363" s="13"/>
      <c r="T363" s="13"/>
    </row>
    <row r="364" spans="15:20" s="11" customFormat="1">
      <c r="O364" s="13"/>
      <c r="P364" s="13"/>
      <c r="Q364" s="13"/>
      <c r="R364" s="13"/>
      <c r="S364" s="13"/>
      <c r="T364" s="13"/>
    </row>
    <row r="365" spans="15:20" s="11" customFormat="1">
      <c r="O365" s="13"/>
      <c r="P365" s="13"/>
      <c r="Q365" s="13"/>
      <c r="R365" s="13"/>
      <c r="S365" s="13"/>
      <c r="T365" s="13"/>
    </row>
    <row r="366" spans="15:20" s="11" customFormat="1">
      <c r="O366" s="13"/>
      <c r="P366" s="13"/>
      <c r="Q366" s="13"/>
      <c r="R366" s="13"/>
      <c r="S366" s="13"/>
      <c r="T366" s="13"/>
    </row>
    <row r="367" spans="15:20" s="11" customFormat="1">
      <c r="O367" s="13"/>
      <c r="P367" s="13"/>
      <c r="Q367" s="13"/>
      <c r="R367" s="13"/>
      <c r="S367" s="13"/>
      <c r="T367" s="13"/>
    </row>
    <row r="368" spans="15:20" s="11" customFormat="1">
      <c r="O368" s="13"/>
      <c r="P368" s="13"/>
      <c r="Q368" s="13"/>
      <c r="R368" s="13"/>
      <c r="S368" s="13"/>
      <c r="T368" s="13"/>
    </row>
    <row r="369" spans="15:20" s="11" customFormat="1">
      <c r="O369" s="13"/>
      <c r="P369" s="13"/>
      <c r="Q369" s="13"/>
      <c r="R369" s="13"/>
      <c r="S369" s="13"/>
      <c r="T369" s="13"/>
    </row>
    <row r="370" spans="15:20" s="11" customFormat="1">
      <c r="O370" s="13"/>
      <c r="P370" s="13"/>
      <c r="Q370" s="13"/>
      <c r="R370" s="13"/>
      <c r="S370" s="13"/>
      <c r="T370" s="13"/>
    </row>
    <row r="371" spans="15:20" s="11" customFormat="1">
      <c r="O371" s="13"/>
      <c r="P371" s="13"/>
      <c r="Q371" s="13"/>
      <c r="R371" s="13"/>
      <c r="S371" s="13"/>
      <c r="T371" s="13"/>
    </row>
    <row r="372" spans="15:20" s="11" customFormat="1">
      <c r="O372" s="13"/>
      <c r="P372" s="13"/>
      <c r="Q372" s="13"/>
      <c r="R372" s="13"/>
      <c r="S372" s="13"/>
      <c r="T372" s="13"/>
    </row>
    <row r="373" spans="15:20" s="11" customFormat="1">
      <c r="O373" s="13"/>
      <c r="P373" s="13"/>
      <c r="Q373" s="13"/>
      <c r="R373" s="13"/>
      <c r="S373" s="13"/>
      <c r="T373" s="13"/>
    </row>
    <row r="374" spans="15:20" s="11" customFormat="1">
      <c r="O374" s="13"/>
      <c r="P374" s="13"/>
      <c r="Q374" s="13"/>
      <c r="R374" s="13"/>
      <c r="S374" s="13"/>
      <c r="T374" s="13"/>
    </row>
    <row r="375" spans="15:20" s="11" customFormat="1">
      <c r="O375" s="13"/>
      <c r="P375" s="13"/>
      <c r="Q375" s="13"/>
      <c r="R375" s="13"/>
      <c r="S375" s="13"/>
      <c r="T375" s="13"/>
    </row>
    <row r="376" spans="15:20" s="11" customFormat="1">
      <c r="O376" s="13"/>
      <c r="P376" s="13"/>
      <c r="Q376" s="13"/>
      <c r="R376" s="13"/>
      <c r="S376" s="13"/>
      <c r="T376" s="13"/>
    </row>
    <row r="377" spans="15:20" s="11" customFormat="1">
      <c r="O377" s="13"/>
      <c r="P377" s="13"/>
      <c r="Q377" s="13"/>
      <c r="R377" s="13"/>
      <c r="S377" s="13"/>
      <c r="T377" s="13"/>
    </row>
    <row r="378" spans="15:20" s="11" customFormat="1">
      <c r="O378" s="13"/>
      <c r="P378" s="13"/>
      <c r="Q378" s="13"/>
      <c r="R378" s="13"/>
      <c r="S378" s="13"/>
      <c r="T378" s="13"/>
    </row>
    <row r="379" spans="15:20" s="11" customFormat="1">
      <c r="O379" s="13"/>
      <c r="P379" s="13"/>
      <c r="Q379" s="13"/>
      <c r="R379" s="13"/>
      <c r="S379" s="13"/>
      <c r="T379" s="13"/>
    </row>
    <row r="380" spans="15:20" s="11" customFormat="1">
      <c r="O380" s="13"/>
      <c r="P380" s="13"/>
      <c r="Q380" s="13"/>
      <c r="R380" s="13"/>
      <c r="S380" s="13"/>
      <c r="T380" s="13"/>
    </row>
    <row r="381" spans="15:20" s="11" customFormat="1">
      <c r="O381" s="13"/>
      <c r="P381" s="13"/>
      <c r="Q381" s="13"/>
      <c r="R381" s="13"/>
      <c r="S381" s="13"/>
      <c r="T381" s="13"/>
    </row>
    <row r="382" spans="15:20" s="11" customFormat="1">
      <c r="O382" s="13"/>
      <c r="P382" s="13"/>
      <c r="Q382" s="13"/>
      <c r="R382" s="13"/>
      <c r="S382" s="13"/>
      <c r="T382" s="13"/>
    </row>
    <row r="383" spans="15:20" s="11" customFormat="1">
      <c r="O383" s="13"/>
      <c r="P383" s="13"/>
      <c r="Q383" s="13"/>
      <c r="R383" s="13"/>
      <c r="S383" s="13"/>
      <c r="T383" s="13"/>
    </row>
    <row r="384" spans="15:20" s="11" customFormat="1">
      <c r="O384" s="13"/>
      <c r="P384" s="13"/>
      <c r="Q384" s="13"/>
      <c r="R384" s="13"/>
      <c r="S384" s="13"/>
      <c r="T384" s="13"/>
    </row>
    <row r="385" spans="15:20" s="11" customFormat="1">
      <c r="O385" s="13"/>
      <c r="P385" s="13"/>
      <c r="Q385" s="13"/>
      <c r="R385" s="13"/>
      <c r="S385" s="13"/>
      <c r="T385" s="13"/>
    </row>
    <row r="386" spans="15:20" s="11" customFormat="1">
      <c r="O386" s="13"/>
      <c r="P386" s="13"/>
      <c r="Q386" s="13"/>
      <c r="R386" s="13"/>
      <c r="S386" s="13"/>
      <c r="T386" s="13"/>
    </row>
    <row r="387" spans="15:20" s="11" customFormat="1">
      <c r="O387" s="13"/>
      <c r="P387" s="13"/>
      <c r="Q387" s="13"/>
      <c r="R387" s="13"/>
      <c r="S387" s="13"/>
      <c r="T387" s="13"/>
    </row>
    <row r="388" spans="15:20" s="11" customFormat="1">
      <c r="O388" s="13"/>
      <c r="P388" s="13"/>
      <c r="Q388" s="13"/>
      <c r="R388" s="13"/>
      <c r="S388" s="13"/>
      <c r="T388" s="13"/>
    </row>
    <row r="389" spans="15:20" s="11" customFormat="1">
      <c r="O389" s="13"/>
      <c r="P389" s="13"/>
      <c r="Q389" s="13"/>
      <c r="R389" s="13"/>
      <c r="S389" s="13"/>
      <c r="T389" s="13"/>
    </row>
    <row r="390" spans="15:20" s="11" customFormat="1">
      <c r="O390" s="13"/>
      <c r="P390" s="13"/>
      <c r="Q390" s="13"/>
      <c r="R390" s="13"/>
      <c r="S390" s="13"/>
      <c r="T390" s="13"/>
    </row>
    <row r="391" spans="15:20" s="11" customFormat="1">
      <c r="O391" s="13"/>
      <c r="P391" s="13"/>
      <c r="Q391" s="13"/>
      <c r="R391" s="13"/>
      <c r="S391" s="13"/>
      <c r="T391" s="13"/>
    </row>
    <row r="392" spans="15:20" s="11" customFormat="1">
      <c r="O392" s="13"/>
      <c r="P392" s="13"/>
      <c r="Q392" s="13"/>
      <c r="R392" s="13"/>
      <c r="S392" s="13"/>
      <c r="T392" s="13"/>
    </row>
    <row r="393" spans="15:20" s="11" customFormat="1">
      <c r="O393" s="13"/>
      <c r="P393" s="13"/>
      <c r="Q393" s="13"/>
      <c r="R393" s="13"/>
      <c r="S393" s="13"/>
      <c r="T393" s="13"/>
    </row>
    <row r="394" spans="15:20" s="11" customFormat="1">
      <c r="O394" s="13"/>
      <c r="P394" s="13"/>
      <c r="Q394" s="13"/>
      <c r="R394" s="13"/>
      <c r="S394" s="13"/>
      <c r="T394" s="13"/>
    </row>
    <row r="395" spans="15:20" s="11" customFormat="1">
      <c r="O395" s="13"/>
      <c r="P395" s="13"/>
      <c r="Q395" s="13"/>
      <c r="R395" s="13"/>
      <c r="S395" s="13"/>
      <c r="T395" s="13"/>
    </row>
    <row r="396" spans="15:20" s="11" customFormat="1">
      <c r="O396" s="13"/>
      <c r="P396" s="13"/>
      <c r="Q396" s="13"/>
      <c r="R396" s="13"/>
      <c r="S396" s="13"/>
      <c r="T396" s="13"/>
    </row>
    <row r="397" spans="15:20" s="11" customFormat="1">
      <c r="O397" s="13"/>
      <c r="P397" s="13"/>
      <c r="Q397" s="13"/>
      <c r="R397" s="13"/>
      <c r="S397" s="13"/>
      <c r="T397" s="13"/>
    </row>
    <row r="398" spans="15:20" s="11" customFormat="1">
      <c r="O398" s="13"/>
      <c r="P398" s="13"/>
      <c r="Q398" s="13"/>
      <c r="R398" s="13"/>
      <c r="S398" s="13"/>
      <c r="T398" s="13"/>
    </row>
    <row r="399" spans="15:20" s="11" customFormat="1">
      <c r="O399" s="13"/>
      <c r="P399" s="13"/>
      <c r="Q399" s="13"/>
      <c r="R399" s="13"/>
      <c r="S399" s="13"/>
      <c r="T399" s="13"/>
    </row>
    <row r="400" spans="15:20" s="11" customFormat="1">
      <c r="O400" s="13"/>
      <c r="P400" s="13"/>
      <c r="Q400" s="13"/>
      <c r="R400" s="13"/>
      <c r="S400" s="13"/>
      <c r="T400" s="13"/>
    </row>
    <row r="401" spans="15:20" s="11" customFormat="1">
      <c r="O401" s="13"/>
      <c r="P401" s="13"/>
      <c r="Q401" s="13"/>
      <c r="R401" s="13"/>
      <c r="S401" s="13"/>
      <c r="T401" s="13"/>
    </row>
    <row r="402" spans="15:20" s="11" customFormat="1">
      <c r="O402" s="13"/>
      <c r="P402" s="13"/>
      <c r="Q402" s="13"/>
      <c r="R402" s="13"/>
      <c r="S402" s="13"/>
      <c r="T402" s="13"/>
    </row>
    <row r="403" spans="15:20" s="11" customFormat="1">
      <c r="O403" s="13"/>
      <c r="P403" s="13"/>
      <c r="Q403" s="13"/>
      <c r="R403" s="13"/>
      <c r="S403" s="13"/>
      <c r="T403" s="13"/>
    </row>
    <row r="404" spans="15:20" s="11" customFormat="1">
      <c r="O404" s="13"/>
      <c r="P404" s="13"/>
      <c r="Q404" s="13"/>
      <c r="R404" s="13"/>
      <c r="S404" s="13"/>
      <c r="T404" s="13"/>
    </row>
    <row r="405" spans="15:20" s="11" customFormat="1">
      <c r="O405" s="13"/>
      <c r="P405" s="13"/>
      <c r="Q405" s="13"/>
      <c r="R405" s="13"/>
      <c r="S405" s="13"/>
      <c r="T405" s="13"/>
    </row>
    <row r="406" spans="15:20" s="11" customFormat="1">
      <c r="O406" s="13"/>
      <c r="P406" s="13"/>
      <c r="Q406" s="13"/>
      <c r="R406" s="13"/>
      <c r="S406" s="13"/>
      <c r="T406" s="13"/>
    </row>
    <row r="407" spans="15:20" s="11" customFormat="1">
      <c r="O407" s="13"/>
      <c r="P407" s="13"/>
      <c r="Q407" s="13"/>
      <c r="R407" s="13"/>
      <c r="S407" s="13"/>
      <c r="T407" s="13"/>
    </row>
    <row r="408" spans="15:20" s="11" customFormat="1">
      <c r="O408" s="13"/>
      <c r="P408" s="13"/>
      <c r="Q408" s="13"/>
      <c r="R408" s="13"/>
      <c r="S408" s="13"/>
      <c r="T408" s="13"/>
    </row>
    <row r="409" spans="15:20" s="11" customFormat="1">
      <c r="O409" s="13"/>
      <c r="P409" s="13"/>
      <c r="Q409" s="13"/>
      <c r="R409" s="13"/>
      <c r="S409" s="13"/>
      <c r="T409" s="13"/>
    </row>
    <row r="410" spans="15:20" s="11" customFormat="1">
      <c r="O410" s="13"/>
      <c r="P410" s="13"/>
      <c r="Q410" s="13"/>
      <c r="R410" s="13"/>
      <c r="S410" s="13"/>
      <c r="T410" s="13"/>
    </row>
    <row r="411" spans="15:20" s="11" customFormat="1">
      <c r="O411" s="13"/>
      <c r="P411" s="13"/>
      <c r="Q411" s="13"/>
      <c r="R411" s="13"/>
      <c r="S411" s="13"/>
      <c r="T411" s="13"/>
    </row>
    <row r="412" spans="15:20" s="11" customFormat="1">
      <c r="O412" s="13"/>
      <c r="P412" s="13"/>
      <c r="Q412" s="13"/>
      <c r="R412" s="13"/>
      <c r="S412" s="13"/>
      <c r="T412" s="13"/>
    </row>
    <row r="413" spans="15:20" s="11" customFormat="1">
      <c r="O413" s="13"/>
      <c r="P413" s="13"/>
      <c r="Q413" s="13"/>
      <c r="R413" s="13"/>
      <c r="S413" s="13"/>
      <c r="T413" s="13"/>
    </row>
    <row r="414" spans="15:20" s="11" customFormat="1">
      <c r="O414" s="13"/>
      <c r="P414" s="13"/>
      <c r="Q414" s="13"/>
      <c r="R414" s="13"/>
      <c r="S414" s="13"/>
      <c r="T414" s="13"/>
    </row>
    <row r="415" spans="15:20" s="11" customFormat="1">
      <c r="O415" s="13"/>
      <c r="P415" s="13"/>
      <c r="Q415" s="13"/>
      <c r="R415" s="13"/>
      <c r="S415" s="13"/>
      <c r="T415" s="13"/>
    </row>
    <row r="416" spans="15:20" s="11" customFormat="1">
      <c r="O416" s="13"/>
      <c r="P416" s="13"/>
      <c r="Q416" s="13"/>
      <c r="R416" s="13"/>
      <c r="S416" s="13"/>
      <c r="T416" s="13"/>
    </row>
    <row r="417" spans="15:20" s="11" customFormat="1">
      <c r="O417" s="13"/>
      <c r="P417" s="13"/>
      <c r="Q417" s="13"/>
      <c r="R417" s="13"/>
      <c r="S417" s="13"/>
      <c r="T417" s="13"/>
    </row>
    <row r="418" spans="15:20" s="11" customFormat="1">
      <c r="O418" s="13"/>
      <c r="P418" s="13"/>
      <c r="Q418" s="13"/>
      <c r="R418" s="13"/>
      <c r="S418" s="13"/>
      <c r="T418" s="13"/>
    </row>
    <row r="419" spans="15:20" s="11" customFormat="1">
      <c r="O419" s="13"/>
      <c r="P419" s="13"/>
      <c r="Q419" s="13"/>
      <c r="R419" s="13"/>
      <c r="S419" s="13"/>
      <c r="T419" s="13"/>
    </row>
    <row r="420" spans="15:20" s="11" customFormat="1">
      <c r="O420" s="13"/>
      <c r="P420" s="13"/>
      <c r="Q420" s="13"/>
      <c r="R420" s="13"/>
      <c r="S420" s="13"/>
      <c r="T420" s="13"/>
    </row>
    <row r="421" spans="15:20" s="11" customFormat="1">
      <c r="O421" s="13"/>
      <c r="P421" s="13"/>
      <c r="Q421" s="13"/>
      <c r="R421" s="13"/>
      <c r="S421" s="13"/>
      <c r="T421" s="13"/>
    </row>
    <row r="422" spans="15:20" s="11" customFormat="1">
      <c r="O422" s="13"/>
      <c r="P422" s="13"/>
      <c r="Q422" s="13"/>
      <c r="R422" s="13"/>
      <c r="S422" s="13"/>
      <c r="T422" s="13"/>
    </row>
    <row r="423" spans="15:20" s="11" customFormat="1">
      <c r="O423" s="13"/>
      <c r="P423" s="13"/>
      <c r="Q423" s="13"/>
      <c r="R423" s="13"/>
      <c r="S423" s="13"/>
      <c r="T423" s="13"/>
    </row>
    <row r="424" spans="15:20" s="11" customFormat="1">
      <c r="O424" s="13"/>
      <c r="P424" s="13"/>
      <c r="Q424" s="13"/>
      <c r="R424" s="13"/>
      <c r="S424" s="13"/>
      <c r="T424" s="13"/>
    </row>
    <row r="425" spans="15:20" s="11" customFormat="1">
      <c r="O425" s="13"/>
      <c r="P425" s="13"/>
      <c r="Q425" s="13"/>
      <c r="R425" s="13"/>
      <c r="S425" s="13"/>
      <c r="T425" s="13"/>
    </row>
    <row r="426" spans="15:20" s="11" customFormat="1">
      <c r="O426" s="13"/>
      <c r="P426" s="13"/>
      <c r="Q426" s="13"/>
      <c r="R426" s="13"/>
      <c r="S426" s="13"/>
      <c r="T426" s="13"/>
    </row>
    <row r="427" spans="15:20" s="11" customFormat="1">
      <c r="O427" s="13"/>
      <c r="P427" s="13"/>
      <c r="Q427" s="13"/>
      <c r="R427" s="13"/>
      <c r="S427" s="13"/>
      <c r="T427" s="13"/>
    </row>
    <row r="428" spans="15:20" s="11" customFormat="1">
      <c r="O428" s="13"/>
      <c r="P428" s="13"/>
      <c r="Q428" s="13"/>
      <c r="R428" s="13"/>
      <c r="S428" s="13"/>
      <c r="T428" s="13"/>
    </row>
    <row r="429" spans="15:20" s="11" customFormat="1">
      <c r="O429" s="13"/>
      <c r="P429" s="13"/>
      <c r="Q429" s="13"/>
      <c r="R429" s="13"/>
      <c r="S429" s="13"/>
      <c r="T429" s="13"/>
    </row>
    <row r="430" spans="15:20" s="11" customFormat="1">
      <c r="O430" s="13"/>
      <c r="P430" s="13"/>
      <c r="Q430" s="13"/>
      <c r="R430" s="13"/>
      <c r="S430" s="13"/>
      <c r="T430" s="13"/>
    </row>
    <row r="431" spans="15:20" s="11" customFormat="1">
      <c r="O431" s="13"/>
      <c r="P431" s="13"/>
      <c r="Q431" s="13"/>
      <c r="R431" s="13"/>
      <c r="S431" s="13"/>
      <c r="T431" s="13"/>
    </row>
    <row r="432" spans="15:20" s="11" customFormat="1">
      <c r="O432" s="13"/>
      <c r="P432" s="13"/>
      <c r="Q432" s="13"/>
      <c r="R432" s="13"/>
      <c r="S432" s="13"/>
      <c r="T432" s="13"/>
    </row>
    <row r="433" spans="15:20" s="11" customFormat="1">
      <c r="O433" s="13"/>
      <c r="P433" s="13"/>
      <c r="Q433" s="13"/>
      <c r="R433" s="13"/>
      <c r="S433" s="13"/>
      <c r="T433" s="13"/>
    </row>
    <row r="434" spans="15:20" s="11" customFormat="1">
      <c r="O434" s="13"/>
      <c r="P434" s="13"/>
      <c r="Q434" s="13"/>
      <c r="R434" s="13"/>
      <c r="S434" s="13"/>
      <c r="T434" s="13"/>
    </row>
    <row r="435" spans="15:20" s="11" customFormat="1">
      <c r="O435" s="13"/>
      <c r="P435" s="13"/>
      <c r="Q435" s="13"/>
      <c r="R435" s="13"/>
      <c r="S435" s="13"/>
      <c r="T435" s="13"/>
    </row>
    <row r="436" spans="15:20" s="11" customFormat="1">
      <c r="O436" s="13"/>
      <c r="P436" s="13"/>
      <c r="Q436" s="13"/>
      <c r="R436" s="13"/>
      <c r="S436" s="13"/>
      <c r="T436" s="13"/>
    </row>
    <row r="437" spans="15:20" s="11" customFormat="1">
      <c r="O437" s="13"/>
      <c r="P437" s="13"/>
      <c r="Q437" s="13"/>
      <c r="R437" s="13"/>
      <c r="S437" s="13"/>
      <c r="T437" s="13"/>
    </row>
    <row r="438" spans="15:20" s="11" customFormat="1">
      <c r="O438" s="13"/>
      <c r="P438" s="13"/>
      <c r="Q438" s="13"/>
      <c r="R438" s="13"/>
      <c r="S438" s="13"/>
      <c r="T438" s="13"/>
    </row>
    <row r="439" spans="15:20" s="11" customFormat="1">
      <c r="O439" s="13"/>
      <c r="P439" s="13"/>
      <c r="Q439" s="13"/>
      <c r="R439" s="13"/>
      <c r="S439" s="13"/>
      <c r="T439" s="13"/>
    </row>
    <row r="440" spans="15:20" s="11" customFormat="1">
      <c r="O440" s="13"/>
      <c r="P440" s="13"/>
      <c r="Q440" s="13"/>
      <c r="R440" s="13"/>
      <c r="S440" s="13"/>
      <c r="T440" s="13"/>
    </row>
    <row r="441" spans="15:20" s="11" customFormat="1">
      <c r="O441" s="13"/>
      <c r="P441" s="13"/>
      <c r="Q441" s="13"/>
      <c r="R441" s="13"/>
      <c r="S441" s="13"/>
      <c r="T441" s="13"/>
    </row>
    <row r="442" spans="15:20" s="11" customFormat="1">
      <c r="O442" s="13"/>
      <c r="P442" s="13"/>
      <c r="Q442" s="13"/>
      <c r="R442" s="13"/>
      <c r="S442" s="13"/>
      <c r="T442" s="13"/>
    </row>
    <row r="443" spans="15:20" s="11" customFormat="1">
      <c r="O443" s="13"/>
      <c r="P443" s="13"/>
      <c r="Q443" s="13"/>
      <c r="R443" s="13"/>
      <c r="S443" s="13"/>
      <c r="T443" s="13"/>
    </row>
    <row r="444" spans="15:20" s="11" customFormat="1">
      <c r="O444" s="13"/>
      <c r="P444" s="13"/>
      <c r="Q444" s="13"/>
      <c r="R444" s="13"/>
      <c r="S444" s="13"/>
      <c r="T444" s="13"/>
    </row>
    <row r="445" spans="15:20" s="11" customFormat="1">
      <c r="O445" s="13"/>
      <c r="P445" s="13"/>
      <c r="Q445" s="13"/>
      <c r="R445" s="13"/>
      <c r="S445" s="13"/>
      <c r="T445" s="13"/>
    </row>
    <row r="446" spans="15:20" s="11" customFormat="1">
      <c r="O446" s="13"/>
      <c r="P446" s="13"/>
      <c r="Q446" s="13"/>
      <c r="R446" s="13"/>
      <c r="S446" s="13"/>
      <c r="T446" s="13"/>
    </row>
    <row r="447" spans="15:20" s="11" customFormat="1">
      <c r="O447" s="13"/>
      <c r="P447" s="13"/>
      <c r="Q447" s="13"/>
      <c r="R447" s="13"/>
      <c r="S447" s="13"/>
      <c r="T447" s="13"/>
    </row>
    <row r="448" spans="15:20" s="11" customFormat="1">
      <c r="O448" s="13"/>
      <c r="P448" s="13"/>
      <c r="Q448" s="13"/>
      <c r="R448" s="13"/>
      <c r="S448" s="13"/>
      <c r="T448" s="13"/>
    </row>
    <row r="449" spans="15:20" s="11" customFormat="1">
      <c r="O449" s="13"/>
      <c r="P449" s="13"/>
      <c r="Q449" s="13"/>
      <c r="R449" s="13"/>
      <c r="S449" s="13"/>
      <c r="T449" s="13"/>
    </row>
    <row r="450" spans="15:20" s="11" customFormat="1">
      <c r="O450" s="13"/>
      <c r="P450" s="13"/>
      <c r="Q450" s="13"/>
      <c r="R450" s="13"/>
      <c r="S450" s="13"/>
      <c r="T450" s="13"/>
    </row>
    <row r="451" spans="15:20" s="11" customFormat="1">
      <c r="O451" s="13"/>
      <c r="P451" s="13"/>
      <c r="Q451" s="13"/>
      <c r="R451" s="13"/>
      <c r="S451" s="13"/>
      <c r="T451" s="13"/>
    </row>
    <row r="452" spans="15:20" s="11" customFormat="1">
      <c r="O452" s="13"/>
      <c r="P452" s="13"/>
      <c r="Q452" s="13"/>
      <c r="R452" s="13"/>
      <c r="S452" s="13"/>
      <c r="T452" s="13"/>
    </row>
    <row r="453" spans="15:20" s="11" customFormat="1">
      <c r="O453" s="13"/>
      <c r="P453" s="13"/>
      <c r="Q453" s="13"/>
      <c r="R453" s="13"/>
      <c r="S453" s="13"/>
      <c r="T453" s="13"/>
    </row>
    <row r="454" spans="15:20" s="11" customFormat="1">
      <c r="O454" s="13"/>
      <c r="P454" s="13"/>
      <c r="Q454" s="13"/>
      <c r="R454" s="13"/>
      <c r="S454" s="13"/>
      <c r="T454" s="13"/>
    </row>
    <row r="455" spans="15:20" s="11" customFormat="1">
      <c r="O455" s="13"/>
      <c r="P455" s="13"/>
      <c r="Q455" s="13"/>
      <c r="R455" s="13"/>
      <c r="S455" s="13"/>
      <c r="T455" s="13"/>
    </row>
    <row r="456" spans="15:20" s="11" customFormat="1">
      <c r="O456" s="13"/>
      <c r="P456" s="13"/>
      <c r="Q456" s="13"/>
      <c r="R456" s="13"/>
      <c r="S456" s="13"/>
      <c r="T456" s="13"/>
    </row>
    <row r="457" spans="15:20" s="11" customFormat="1">
      <c r="O457" s="13"/>
      <c r="P457" s="13"/>
      <c r="Q457" s="13"/>
      <c r="R457" s="13"/>
      <c r="S457" s="13"/>
      <c r="T457" s="13"/>
    </row>
    <row r="458" spans="15:20" s="11" customFormat="1">
      <c r="O458" s="13"/>
      <c r="P458" s="13"/>
      <c r="Q458" s="13"/>
      <c r="R458" s="13"/>
      <c r="S458" s="13"/>
      <c r="T458" s="13"/>
    </row>
    <row r="459" spans="15:20" s="11" customFormat="1">
      <c r="O459" s="13"/>
      <c r="P459" s="13"/>
      <c r="Q459" s="13"/>
      <c r="R459" s="13"/>
      <c r="S459" s="13"/>
      <c r="T459" s="13"/>
    </row>
    <row r="460" spans="15:20" s="11" customFormat="1">
      <c r="O460" s="13"/>
      <c r="P460" s="13"/>
      <c r="Q460" s="13"/>
      <c r="R460" s="13"/>
      <c r="S460" s="13"/>
      <c r="T460" s="13"/>
    </row>
    <row r="461" spans="15:20" s="11" customFormat="1">
      <c r="O461" s="13"/>
      <c r="P461" s="13"/>
      <c r="Q461" s="13"/>
      <c r="R461" s="13"/>
      <c r="S461" s="13"/>
      <c r="T461" s="13"/>
    </row>
    <row r="462" spans="15:20" s="11" customFormat="1">
      <c r="O462" s="13"/>
      <c r="P462" s="13"/>
      <c r="Q462" s="13"/>
      <c r="R462" s="13"/>
      <c r="S462" s="13"/>
      <c r="T462" s="13"/>
    </row>
    <row r="463" spans="15:20" s="11" customFormat="1">
      <c r="O463" s="13"/>
      <c r="P463" s="13"/>
      <c r="Q463" s="13"/>
      <c r="R463" s="13"/>
      <c r="S463" s="13"/>
      <c r="T463" s="13"/>
    </row>
    <row r="464" spans="15:20" s="11" customFormat="1">
      <c r="O464" s="13"/>
      <c r="P464" s="13"/>
      <c r="Q464" s="13"/>
      <c r="R464" s="13"/>
      <c r="S464" s="13"/>
      <c r="T464" s="13"/>
    </row>
    <row r="465" spans="15:20" s="11" customFormat="1">
      <c r="O465" s="13"/>
      <c r="P465" s="13"/>
      <c r="Q465" s="13"/>
      <c r="R465" s="13"/>
      <c r="S465" s="13"/>
      <c r="T465" s="13"/>
    </row>
    <row r="466" spans="15:20" s="11" customFormat="1">
      <c r="O466" s="13"/>
      <c r="P466" s="13"/>
      <c r="Q466" s="13"/>
      <c r="R466" s="13"/>
      <c r="S466" s="13"/>
      <c r="T466" s="13"/>
    </row>
    <row r="467" spans="15:20" s="11" customFormat="1">
      <c r="O467" s="13"/>
      <c r="P467" s="13"/>
      <c r="Q467" s="13"/>
      <c r="R467" s="13"/>
      <c r="S467" s="13"/>
      <c r="T467" s="13"/>
    </row>
    <row r="468" spans="15:20" s="11" customFormat="1">
      <c r="O468" s="13"/>
      <c r="P468" s="13"/>
      <c r="Q468" s="13"/>
      <c r="R468" s="13"/>
      <c r="S468" s="13"/>
      <c r="T468" s="13"/>
    </row>
    <row r="469" spans="15:20" s="11" customFormat="1">
      <c r="O469" s="13"/>
      <c r="P469" s="13"/>
      <c r="Q469" s="13"/>
      <c r="R469" s="13"/>
      <c r="S469" s="13"/>
      <c r="T469" s="13"/>
    </row>
    <row r="470" spans="15:20" s="11" customFormat="1">
      <c r="O470" s="13"/>
      <c r="P470" s="13"/>
      <c r="Q470" s="13"/>
      <c r="R470" s="13"/>
      <c r="S470" s="13"/>
      <c r="T470" s="13"/>
    </row>
    <row r="471" spans="15:20" s="11" customFormat="1">
      <c r="O471" s="13"/>
      <c r="P471" s="13"/>
      <c r="Q471" s="13"/>
      <c r="R471" s="13"/>
      <c r="S471" s="13"/>
      <c r="T471" s="13"/>
    </row>
    <row r="472" spans="15:20" s="11" customFormat="1">
      <c r="O472" s="13"/>
      <c r="P472" s="13"/>
      <c r="Q472" s="13"/>
      <c r="R472" s="13"/>
      <c r="S472" s="13"/>
      <c r="T472" s="13"/>
    </row>
    <row r="473" spans="15:20" s="11" customFormat="1">
      <c r="O473" s="13"/>
      <c r="P473" s="13"/>
      <c r="Q473" s="13"/>
      <c r="R473" s="13"/>
      <c r="S473" s="13"/>
      <c r="T473" s="13"/>
    </row>
    <row r="474" spans="15:20" s="11" customFormat="1">
      <c r="O474" s="13"/>
      <c r="P474" s="13"/>
      <c r="Q474" s="13"/>
      <c r="R474" s="13"/>
      <c r="S474" s="13"/>
      <c r="T474" s="13"/>
    </row>
    <row r="475" spans="15:20" s="11" customFormat="1">
      <c r="O475" s="13"/>
      <c r="P475" s="13"/>
      <c r="Q475" s="13"/>
      <c r="R475" s="13"/>
      <c r="S475" s="13"/>
      <c r="T475" s="13"/>
    </row>
    <row r="476" spans="15:20" s="11" customFormat="1">
      <c r="O476" s="13"/>
      <c r="P476" s="13"/>
      <c r="Q476" s="13"/>
      <c r="R476" s="13"/>
      <c r="S476" s="13"/>
      <c r="T476" s="13"/>
    </row>
    <row r="477" spans="15:20" s="11" customFormat="1">
      <c r="O477" s="13"/>
      <c r="P477" s="13"/>
      <c r="Q477" s="13"/>
      <c r="R477" s="13"/>
      <c r="S477" s="13"/>
      <c r="T477" s="13"/>
    </row>
    <row r="478" spans="15:20" s="11" customFormat="1">
      <c r="O478" s="13"/>
      <c r="P478" s="13"/>
      <c r="Q478" s="13"/>
      <c r="R478" s="13"/>
      <c r="S478" s="13"/>
      <c r="T478" s="13"/>
    </row>
    <row r="479" spans="15:20" s="11" customFormat="1">
      <c r="O479" s="13"/>
      <c r="P479" s="13"/>
      <c r="Q479" s="13"/>
      <c r="R479" s="13"/>
      <c r="S479" s="13"/>
      <c r="T479" s="13"/>
    </row>
    <row r="480" spans="15:20" s="11" customFormat="1">
      <c r="O480" s="13"/>
      <c r="P480" s="13"/>
      <c r="Q480" s="13"/>
      <c r="R480" s="13"/>
      <c r="S480" s="13"/>
      <c r="T480" s="13"/>
    </row>
    <row r="481" spans="15:20" s="11" customFormat="1">
      <c r="O481" s="13"/>
      <c r="P481" s="13"/>
      <c r="Q481" s="13"/>
      <c r="R481" s="13"/>
      <c r="S481" s="13"/>
      <c r="T481" s="13"/>
    </row>
    <row r="482" spans="15:20" s="11" customFormat="1">
      <c r="O482" s="13"/>
      <c r="P482" s="13"/>
      <c r="Q482" s="13"/>
      <c r="R482" s="13"/>
      <c r="S482" s="13"/>
      <c r="T482" s="13"/>
    </row>
    <row r="483" spans="15:20" s="11" customFormat="1">
      <c r="O483" s="13"/>
      <c r="P483" s="13"/>
      <c r="Q483" s="13"/>
      <c r="R483" s="13"/>
      <c r="S483" s="13"/>
      <c r="T483" s="13"/>
    </row>
    <row r="484" spans="15:20" s="11" customFormat="1">
      <c r="O484" s="13"/>
      <c r="P484" s="13"/>
      <c r="Q484" s="13"/>
      <c r="R484" s="13"/>
      <c r="S484" s="13"/>
      <c r="T484" s="13"/>
    </row>
    <row r="485" spans="15:20" s="11" customFormat="1">
      <c r="O485" s="13"/>
      <c r="P485" s="13"/>
      <c r="Q485" s="13"/>
      <c r="R485" s="13"/>
      <c r="S485" s="13"/>
      <c r="T485" s="13"/>
    </row>
    <row r="486" spans="15:20" s="11" customFormat="1">
      <c r="O486" s="13"/>
      <c r="P486" s="13"/>
      <c r="Q486" s="13"/>
      <c r="R486" s="13"/>
      <c r="S486" s="13"/>
      <c r="T486" s="13"/>
    </row>
    <row r="487" spans="15:20" s="11" customFormat="1">
      <c r="O487" s="13"/>
      <c r="P487" s="13"/>
      <c r="Q487" s="13"/>
      <c r="R487" s="13"/>
      <c r="S487" s="13"/>
      <c r="T487" s="13"/>
    </row>
    <row r="488" spans="15:20" s="11" customFormat="1">
      <c r="O488" s="13"/>
      <c r="P488" s="13"/>
      <c r="Q488" s="13"/>
      <c r="R488" s="13"/>
      <c r="S488" s="13"/>
      <c r="T488" s="13"/>
    </row>
    <row r="489" spans="15:20" s="11" customFormat="1">
      <c r="O489" s="13"/>
      <c r="P489" s="13"/>
      <c r="Q489" s="13"/>
      <c r="R489" s="13"/>
      <c r="S489" s="13"/>
      <c r="T489" s="13"/>
    </row>
    <row r="490" spans="15:20" s="11" customFormat="1">
      <c r="O490" s="13"/>
      <c r="P490" s="13"/>
      <c r="Q490" s="13"/>
      <c r="R490" s="13"/>
      <c r="S490" s="13"/>
      <c r="T490" s="13"/>
    </row>
    <row r="491" spans="15:20" s="11" customFormat="1">
      <c r="O491" s="13"/>
      <c r="P491" s="13"/>
      <c r="Q491" s="13"/>
      <c r="R491" s="13"/>
      <c r="S491" s="13"/>
      <c r="T491" s="13"/>
    </row>
    <row r="492" spans="15:20" s="11" customFormat="1">
      <c r="O492" s="13"/>
      <c r="P492" s="13"/>
      <c r="Q492" s="13"/>
      <c r="R492" s="13"/>
      <c r="S492" s="13"/>
      <c r="T492" s="13"/>
    </row>
    <row r="493" spans="15:20" s="11" customFormat="1">
      <c r="O493" s="13"/>
      <c r="P493" s="13"/>
      <c r="Q493" s="13"/>
      <c r="R493" s="13"/>
      <c r="S493" s="13"/>
      <c r="T493" s="13"/>
    </row>
    <row r="494" spans="15:20" s="11" customFormat="1">
      <c r="O494" s="13"/>
      <c r="P494" s="13"/>
      <c r="Q494" s="13"/>
      <c r="R494" s="13"/>
      <c r="S494" s="13"/>
      <c r="T494" s="13"/>
    </row>
    <row r="495" spans="15:20" s="11" customFormat="1">
      <c r="O495" s="13"/>
      <c r="P495" s="13"/>
      <c r="Q495" s="13"/>
      <c r="R495" s="13"/>
      <c r="S495" s="13"/>
      <c r="T495" s="13"/>
    </row>
    <row r="496" spans="15:20" s="11" customFormat="1">
      <c r="O496" s="13"/>
      <c r="P496" s="13"/>
      <c r="Q496" s="13"/>
      <c r="R496" s="13"/>
      <c r="S496" s="13"/>
      <c r="T496" s="13"/>
    </row>
    <row r="497" spans="15:20" s="11" customFormat="1">
      <c r="O497" s="13"/>
      <c r="P497" s="13"/>
      <c r="Q497" s="13"/>
      <c r="R497" s="13"/>
      <c r="S497" s="13"/>
      <c r="T497" s="13"/>
    </row>
    <row r="498" spans="15:20" s="11" customFormat="1">
      <c r="O498" s="13"/>
      <c r="P498" s="13"/>
      <c r="Q498" s="13"/>
      <c r="R498" s="13"/>
      <c r="S498" s="13"/>
      <c r="T498" s="13"/>
    </row>
    <row r="499" spans="15:20" s="11" customFormat="1">
      <c r="O499" s="13"/>
      <c r="P499" s="13"/>
      <c r="Q499" s="13"/>
      <c r="R499" s="13"/>
      <c r="S499" s="13"/>
      <c r="T499" s="13"/>
    </row>
    <row r="500" spans="15:20" s="11" customFormat="1">
      <c r="O500" s="13"/>
      <c r="P500" s="13"/>
      <c r="Q500" s="13"/>
      <c r="R500" s="13"/>
      <c r="S500" s="13"/>
      <c r="T500" s="13"/>
    </row>
    <row r="501" spans="15:20" s="11" customFormat="1">
      <c r="O501" s="13"/>
      <c r="P501" s="13"/>
      <c r="Q501" s="13"/>
      <c r="R501" s="13"/>
      <c r="S501" s="13"/>
      <c r="T501" s="13"/>
    </row>
    <row r="502" spans="15:20" s="11" customFormat="1">
      <c r="O502" s="13"/>
      <c r="P502" s="13"/>
      <c r="Q502" s="13"/>
      <c r="R502" s="13"/>
      <c r="S502" s="13"/>
      <c r="T502" s="13"/>
    </row>
    <row r="503" spans="15:20" s="11" customFormat="1">
      <c r="O503" s="13"/>
      <c r="P503" s="13"/>
      <c r="Q503" s="13"/>
      <c r="R503" s="13"/>
      <c r="S503" s="13"/>
      <c r="T503" s="13"/>
    </row>
    <row r="504" spans="15:20" s="11" customFormat="1">
      <c r="O504" s="13"/>
      <c r="P504" s="13"/>
      <c r="Q504" s="13"/>
      <c r="R504" s="13"/>
      <c r="S504" s="13"/>
      <c r="T504" s="13"/>
    </row>
    <row r="505" spans="15:20" s="11" customFormat="1">
      <c r="O505" s="13"/>
      <c r="P505" s="13"/>
      <c r="Q505" s="13"/>
      <c r="R505" s="13"/>
      <c r="S505" s="13"/>
      <c r="T505" s="13"/>
    </row>
    <row r="506" spans="15:20" s="11" customFormat="1">
      <c r="O506" s="13"/>
      <c r="P506" s="13"/>
      <c r="Q506" s="13"/>
      <c r="R506" s="13"/>
      <c r="S506" s="13"/>
      <c r="T506" s="13"/>
    </row>
    <row r="507" spans="15:20" s="11" customFormat="1">
      <c r="O507" s="13"/>
      <c r="P507" s="13"/>
      <c r="Q507" s="13"/>
      <c r="R507" s="13"/>
      <c r="S507" s="13"/>
      <c r="T507" s="13"/>
    </row>
    <row r="508" spans="15:20" s="11" customFormat="1">
      <c r="O508" s="13"/>
      <c r="P508" s="13"/>
      <c r="Q508" s="13"/>
      <c r="R508" s="13"/>
      <c r="S508" s="13"/>
      <c r="T508" s="13"/>
    </row>
    <row r="509" spans="15:20" s="11" customFormat="1">
      <c r="O509" s="13"/>
      <c r="P509" s="13"/>
      <c r="Q509" s="13"/>
      <c r="R509" s="13"/>
      <c r="S509" s="13"/>
      <c r="T509" s="13"/>
    </row>
    <row r="510" spans="15:20" s="11" customFormat="1">
      <c r="O510" s="13"/>
      <c r="P510" s="13"/>
      <c r="Q510" s="13"/>
      <c r="R510" s="13"/>
      <c r="S510" s="13"/>
      <c r="T510" s="13"/>
    </row>
    <row r="511" spans="15:20" s="11" customFormat="1">
      <c r="O511" s="13"/>
      <c r="P511" s="13"/>
      <c r="Q511" s="13"/>
      <c r="R511" s="13"/>
      <c r="S511" s="13"/>
      <c r="T511" s="13"/>
    </row>
    <row r="512" spans="15:20" s="11" customFormat="1">
      <c r="O512" s="13"/>
      <c r="P512" s="13"/>
      <c r="Q512" s="13"/>
      <c r="R512" s="13"/>
      <c r="S512" s="13"/>
      <c r="T512" s="13"/>
    </row>
    <row r="513" spans="15:20" s="11" customFormat="1">
      <c r="O513" s="13"/>
      <c r="P513" s="13"/>
      <c r="Q513" s="13"/>
      <c r="R513" s="13"/>
      <c r="S513" s="13"/>
      <c r="T513" s="13"/>
    </row>
    <row r="514" spans="15:20" s="11" customFormat="1">
      <c r="O514" s="13"/>
      <c r="P514" s="13"/>
      <c r="Q514" s="13"/>
      <c r="R514" s="13"/>
      <c r="S514" s="13"/>
      <c r="T514" s="13"/>
    </row>
    <row r="515" spans="15:20" s="11" customFormat="1">
      <c r="O515" s="13"/>
      <c r="P515" s="13"/>
      <c r="Q515" s="13"/>
      <c r="R515" s="13"/>
      <c r="S515" s="13"/>
      <c r="T515" s="13"/>
    </row>
    <row r="516" spans="15:20" s="11" customFormat="1">
      <c r="O516" s="13"/>
      <c r="P516" s="13"/>
      <c r="Q516" s="13"/>
      <c r="R516" s="13"/>
      <c r="S516" s="13"/>
      <c r="T516" s="13"/>
    </row>
    <row r="517" spans="15:20" s="11" customFormat="1">
      <c r="O517" s="13"/>
      <c r="P517" s="13"/>
      <c r="Q517" s="13"/>
      <c r="R517" s="13"/>
      <c r="S517" s="13"/>
      <c r="T517" s="13"/>
    </row>
    <row r="518" spans="15:20" s="11" customFormat="1">
      <c r="O518" s="13"/>
      <c r="P518" s="13"/>
      <c r="Q518" s="13"/>
      <c r="R518" s="13"/>
      <c r="S518" s="13"/>
      <c r="T518" s="13"/>
    </row>
    <row r="519" spans="15:20" s="11" customFormat="1">
      <c r="O519" s="13"/>
      <c r="P519" s="13"/>
      <c r="Q519" s="13"/>
      <c r="R519" s="13"/>
      <c r="S519" s="13"/>
      <c r="T519" s="13"/>
    </row>
    <row r="520" spans="15:20" s="11" customFormat="1">
      <c r="O520" s="13"/>
      <c r="P520" s="13"/>
      <c r="Q520" s="13"/>
      <c r="R520" s="13"/>
      <c r="S520" s="13"/>
      <c r="T520" s="13"/>
    </row>
    <row r="521" spans="15:20" s="11" customFormat="1">
      <c r="O521" s="13"/>
      <c r="P521" s="13"/>
      <c r="Q521" s="13"/>
      <c r="R521" s="13"/>
      <c r="S521" s="13"/>
      <c r="T521" s="13"/>
    </row>
    <row r="522" spans="15:20" s="11" customFormat="1">
      <c r="O522" s="13"/>
      <c r="P522" s="13"/>
      <c r="Q522" s="13"/>
      <c r="R522" s="13"/>
      <c r="S522" s="13"/>
      <c r="T522" s="13"/>
    </row>
    <row r="523" spans="15:20" s="11" customFormat="1">
      <c r="O523" s="13"/>
      <c r="P523" s="13"/>
      <c r="Q523" s="13"/>
      <c r="R523" s="13"/>
      <c r="S523" s="13"/>
      <c r="T523" s="13"/>
    </row>
    <row r="524" spans="15:20" s="11" customFormat="1">
      <c r="O524" s="13"/>
      <c r="P524" s="13"/>
      <c r="Q524" s="13"/>
      <c r="R524" s="13"/>
      <c r="S524" s="13"/>
      <c r="T524" s="13"/>
    </row>
    <row r="525" spans="15:20" s="11" customFormat="1">
      <c r="O525" s="13"/>
      <c r="P525" s="13"/>
      <c r="Q525" s="13"/>
      <c r="R525" s="13"/>
      <c r="S525" s="13"/>
      <c r="T525" s="13"/>
    </row>
    <row r="526" spans="15:20" s="11" customFormat="1">
      <c r="O526" s="13"/>
      <c r="P526" s="13"/>
      <c r="Q526" s="13"/>
      <c r="R526" s="13"/>
      <c r="S526" s="13"/>
      <c r="T526" s="13"/>
    </row>
    <row r="527" spans="15:20" s="11" customFormat="1">
      <c r="O527" s="13"/>
      <c r="P527" s="13"/>
      <c r="Q527" s="13"/>
      <c r="R527" s="13"/>
      <c r="S527" s="13"/>
      <c r="T527" s="13"/>
    </row>
    <row r="528" spans="15:20" s="11" customFormat="1">
      <c r="O528" s="13"/>
      <c r="P528" s="13"/>
      <c r="Q528" s="13"/>
      <c r="R528" s="13"/>
      <c r="S528" s="13"/>
      <c r="T528" s="13"/>
    </row>
    <row r="529" spans="15:20" s="11" customFormat="1">
      <c r="O529" s="13"/>
      <c r="P529" s="13"/>
      <c r="Q529" s="13"/>
      <c r="R529" s="13"/>
      <c r="S529" s="13"/>
      <c r="T529" s="13"/>
    </row>
    <row r="530" spans="15:20" s="11" customFormat="1">
      <c r="O530" s="13"/>
      <c r="P530" s="13"/>
      <c r="Q530" s="13"/>
      <c r="R530" s="13"/>
      <c r="S530" s="13"/>
      <c r="T530" s="13"/>
    </row>
    <row r="531" spans="15:20" s="11" customFormat="1">
      <c r="O531" s="13"/>
      <c r="P531" s="13"/>
      <c r="Q531" s="13"/>
      <c r="R531" s="13"/>
      <c r="S531" s="13"/>
      <c r="T531" s="13"/>
    </row>
    <row r="532" spans="15:20" s="11" customFormat="1">
      <c r="O532" s="13"/>
      <c r="P532" s="13"/>
      <c r="Q532" s="13"/>
      <c r="R532" s="13"/>
      <c r="S532" s="13"/>
      <c r="T532" s="13"/>
    </row>
    <row r="533" spans="15:20" s="11" customFormat="1">
      <c r="O533" s="13"/>
      <c r="P533" s="13"/>
      <c r="Q533" s="13"/>
      <c r="R533" s="13"/>
      <c r="S533" s="13"/>
      <c r="T533" s="13"/>
    </row>
    <row r="534" spans="15:20" s="11" customFormat="1">
      <c r="O534" s="13"/>
      <c r="P534" s="13"/>
      <c r="Q534" s="13"/>
      <c r="R534" s="13"/>
      <c r="S534" s="13"/>
      <c r="T534" s="13"/>
    </row>
    <row r="535" spans="15:20" s="11" customFormat="1">
      <c r="O535" s="13"/>
      <c r="P535" s="13"/>
      <c r="Q535" s="13"/>
      <c r="R535" s="13"/>
      <c r="S535" s="13"/>
      <c r="T535" s="13"/>
    </row>
    <row r="536" spans="15:20" s="11" customFormat="1">
      <c r="O536" s="13"/>
      <c r="P536" s="13"/>
      <c r="Q536" s="13"/>
      <c r="R536" s="13"/>
      <c r="S536" s="13"/>
      <c r="T536" s="13"/>
    </row>
    <row r="537" spans="15:20" s="11" customFormat="1">
      <c r="O537" s="13"/>
      <c r="P537" s="13"/>
      <c r="Q537" s="13"/>
      <c r="R537" s="13"/>
      <c r="S537" s="13"/>
      <c r="T537" s="13"/>
    </row>
    <row r="538" spans="15:20" s="11" customFormat="1">
      <c r="O538" s="13"/>
      <c r="P538" s="13"/>
      <c r="Q538" s="13"/>
      <c r="R538" s="13"/>
      <c r="S538" s="13"/>
      <c r="T538" s="13"/>
    </row>
    <row r="539" spans="15:20" s="11" customFormat="1">
      <c r="O539" s="13"/>
      <c r="P539" s="13"/>
      <c r="Q539" s="13"/>
      <c r="R539" s="13"/>
      <c r="S539" s="13"/>
      <c r="T539" s="13"/>
    </row>
    <row r="540" spans="15:20" s="11" customFormat="1">
      <c r="O540" s="13"/>
      <c r="P540" s="13"/>
      <c r="Q540" s="13"/>
      <c r="R540" s="13"/>
      <c r="S540" s="13"/>
      <c r="T540" s="13"/>
    </row>
    <row r="541" spans="15:20" s="11" customFormat="1">
      <c r="O541" s="13"/>
      <c r="P541" s="13"/>
      <c r="Q541" s="13"/>
      <c r="R541" s="13"/>
      <c r="S541" s="13"/>
      <c r="T541" s="13"/>
    </row>
    <row r="542" spans="15:20" s="11" customFormat="1">
      <c r="O542" s="13"/>
      <c r="P542" s="13"/>
      <c r="Q542" s="13"/>
      <c r="R542" s="13"/>
      <c r="S542" s="13"/>
      <c r="T542" s="13"/>
    </row>
    <row r="543" spans="15:20" s="11" customFormat="1">
      <c r="O543" s="13"/>
      <c r="P543" s="13"/>
      <c r="Q543" s="13"/>
      <c r="R543" s="13"/>
      <c r="S543" s="13"/>
      <c r="T543" s="13"/>
    </row>
    <row r="544" spans="15:20" s="11" customFormat="1">
      <c r="O544" s="13"/>
      <c r="P544" s="13"/>
      <c r="Q544" s="13"/>
      <c r="R544" s="13"/>
      <c r="S544" s="13"/>
      <c r="T544" s="13"/>
    </row>
    <row r="545" spans="15:20" s="11" customFormat="1">
      <c r="O545" s="13"/>
      <c r="P545" s="13"/>
      <c r="Q545" s="13"/>
      <c r="R545" s="13"/>
      <c r="S545" s="13"/>
      <c r="T545" s="13"/>
    </row>
  </sheetData>
  <sheetProtection formatCells="0" formatColumns="0" formatRows="0"/>
  <mergeCells count="35">
    <mergeCell ref="K120:K121"/>
    <mergeCell ref="L120:L121"/>
    <mergeCell ref="B119:C121"/>
    <mergeCell ref="F119:F121"/>
    <mergeCell ref="G119:G121"/>
    <mergeCell ref="I119:I121"/>
    <mergeCell ref="J119:J121"/>
    <mergeCell ref="D120:E120"/>
    <mergeCell ref="D137:E137"/>
    <mergeCell ref="D18:E18"/>
    <mergeCell ref="F17:F19"/>
    <mergeCell ref="G17:G19"/>
    <mergeCell ref="I17:I19"/>
    <mergeCell ref="D34:G34"/>
    <mergeCell ref="D59:E59"/>
    <mergeCell ref="D109:E109"/>
    <mergeCell ref="F68:F70"/>
    <mergeCell ref="G68:G70"/>
    <mergeCell ref="I68:I70"/>
    <mergeCell ref="D69:E69"/>
    <mergeCell ref="D25:F25"/>
    <mergeCell ref="B1:L1"/>
    <mergeCell ref="D111:E111"/>
    <mergeCell ref="G14:J14"/>
    <mergeCell ref="J17:J19"/>
    <mergeCell ref="K18:K19"/>
    <mergeCell ref="L18:L19"/>
    <mergeCell ref="B17:C19"/>
    <mergeCell ref="D23:E23"/>
    <mergeCell ref="B2:L2"/>
    <mergeCell ref="B5:L5"/>
    <mergeCell ref="B68:C70"/>
    <mergeCell ref="J68:J70"/>
    <mergeCell ref="K69:K70"/>
    <mergeCell ref="L69:L70"/>
  </mergeCells>
  <printOptions horizontalCentered="1"/>
  <pageMargins left="0" right="0" top="0.4" bottom="0.35" header="0.25" footer="0.15"/>
  <pageSetup scale="33" fitToHeight="3" orientation="landscape" r:id="rId1"/>
  <headerFooter alignWithMargins="0"/>
  <rowBreaks count="2" manualBreakCount="2">
    <brk id="65" min="1" max="11" man="1"/>
    <brk id="117" min="1"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62"/>
  <sheetViews>
    <sheetView topLeftCell="A10" zoomScale="50" zoomScaleNormal="50" zoomScaleSheetLayoutView="40" workbookViewId="0">
      <selection activeCell="P24" sqref="P24"/>
    </sheetView>
  </sheetViews>
  <sheetFormatPr defaultRowHeight="12.75"/>
  <cols>
    <col min="1" max="1" width="9.140625" style="26"/>
    <col min="2" max="2" width="13" style="26" customWidth="1"/>
    <col min="3" max="3" width="3.7109375" style="26" customWidth="1"/>
    <col min="4" max="4" width="29.7109375" style="26" customWidth="1"/>
    <col min="5" max="5" width="61.85546875" style="26" customWidth="1"/>
    <col min="6" max="6" width="14" style="26" customWidth="1"/>
    <col min="7" max="7" width="19.7109375" style="26" customWidth="1"/>
    <col min="8" max="8" width="1.7109375" style="26" customWidth="1"/>
    <col min="9" max="9" width="23.5703125" style="26" customWidth="1"/>
    <col min="10" max="10" width="20" style="26" customWidth="1"/>
    <col min="11" max="12" width="23.5703125" style="26" customWidth="1"/>
    <col min="13" max="13" width="4.42578125" style="26" customWidth="1"/>
    <col min="14" max="14" width="3.7109375" style="26" customWidth="1"/>
    <col min="15" max="15" width="10.42578125" style="146" bestFit="1" customWidth="1"/>
    <col min="16" max="20" width="9.140625" style="146"/>
    <col min="21" max="16384" width="9.140625" style="26"/>
  </cols>
  <sheetData>
    <row r="1" spans="1:20" s="11" customFormat="1" ht="27">
      <c r="B1" s="457" t="s">
        <v>211</v>
      </c>
      <c r="C1" s="457"/>
      <c r="D1" s="457"/>
      <c r="E1" s="457"/>
      <c r="F1" s="457"/>
      <c r="G1" s="457"/>
      <c r="H1" s="457"/>
      <c r="I1" s="457"/>
      <c r="J1" s="457"/>
      <c r="K1" s="457"/>
      <c r="L1" s="457"/>
      <c r="O1" s="12"/>
      <c r="P1" s="13"/>
      <c r="Q1" s="13"/>
      <c r="R1" s="13"/>
      <c r="S1" s="13"/>
      <c r="T1" s="13"/>
    </row>
    <row r="2" spans="1:20" s="11" customFormat="1" ht="27">
      <c r="B2" s="457" t="s">
        <v>215</v>
      </c>
      <c r="C2" s="457"/>
      <c r="D2" s="457"/>
      <c r="E2" s="457"/>
      <c r="F2" s="457"/>
      <c r="G2" s="457"/>
      <c r="H2" s="457"/>
      <c r="I2" s="457"/>
      <c r="J2" s="457"/>
      <c r="K2" s="457"/>
      <c r="L2" s="457"/>
      <c r="O2" s="13"/>
      <c r="P2" s="17"/>
      <c r="Q2" s="13"/>
      <c r="R2" s="13"/>
      <c r="S2" s="13"/>
      <c r="T2" s="13"/>
    </row>
    <row r="3" spans="1:20" s="11" customFormat="1" ht="18" customHeight="1">
      <c r="B3" s="219"/>
      <c r="C3" s="219"/>
      <c r="D3" s="219"/>
      <c r="E3" s="219"/>
      <c r="F3" s="219"/>
      <c r="G3" s="219"/>
      <c r="H3" s="219"/>
      <c r="I3" s="219"/>
      <c r="J3" s="219"/>
      <c r="K3" s="219"/>
      <c r="L3" s="219"/>
      <c r="O3" s="13"/>
      <c r="P3" s="17"/>
      <c r="Q3" s="13"/>
      <c r="R3" s="13"/>
      <c r="S3" s="13"/>
      <c r="T3" s="13"/>
    </row>
    <row r="4" spans="1:20" s="11" customFormat="1" ht="30" customHeight="1">
      <c r="A4" s="18"/>
      <c r="B4" s="14" t="s">
        <v>33</v>
      </c>
      <c r="C4" s="15"/>
      <c r="D4" s="16"/>
      <c r="E4" s="16"/>
      <c r="F4" s="16"/>
      <c r="G4" s="16"/>
      <c r="H4" s="16"/>
      <c r="I4" s="16"/>
      <c r="J4" s="16"/>
      <c r="K4" s="16"/>
      <c r="L4" s="16"/>
      <c r="O4" s="13"/>
      <c r="P4" s="17"/>
      <c r="Q4" s="13"/>
      <c r="R4" s="13"/>
      <c r="S4" s="13"/>
      <c r="T4" s="13"/>
    </row>
    <row r="5" spans="1:20" s="11" customFormat="1" ht="23.25">
      <c r="B5" s="472" t="s">
        <v>73</v>
      </c>
      <c r="C5" s="472"/>
      <c r="D5" s="472"/>
      <c r="E5" s="472"/>
      <c r="F5" s="472"/>
      <c r="G5" s="472"/>
      <c r="H5" s="472"/>
      <c r="I5" s="472"/>
      <c r="J5" s="472"/>
      <c r="K5" s="472"/>
      <c r="L5" s="472"/>
      <c r="O5" s="13"/>
      <c r="P5" s="17"/>
      <c r="Q5" s="13"/>
      <c r="R5" s="13"/>
      <c r="S5" s="13"/>
      <c r="T5" s="13"/>
    </row>
    <row r="6" spans="1:20" s="11" customFormat="1" ht="23.25">
      <c r="B6" s="14"/>
      <c r="C6" s="15"/>
      <c r="D6" s="16"/>
      <c r="E6" s="16"/>
      <c r="F6" s="16"/>
      <c r="G6" s="16"/>
      <c r="H6" s="16"/>
      <c r="I6" s="16"/>
      <c r="J6" s="16"/>
      <c r="K6" s="16"/>
      <c r="L6" s="390"/>
      <c r="O6" s="13"/>
      <c r="P6" s="17"/>
      <c r="Q6" s="13"/>
      <c r="R6" s="13"/>
      <c r="S6" s="13"/>
      <c r="T6" s="13"/>
    </row>
    <row r="7" spans="1:20" s="11" customFormat="1" ht="23.25">
      <c r="B7" s="14"/>
      <c r="C7" s="15"/>
      <c r="D7" s="16"/>
      <c r="E7" s="16"/>
      <c r="F7" s="16"/>
      <c r="G7" s="16"/>
      <c r="H7" s="16"/>
      <c r="I7" s="16"/>
      <c r="J7" s="16"/>
      <c r="K7" s="391" t="s">
        <v>247</v>
      </c>
      <c r="L7" s="390">
        <f>IF('AttA1 Dev Bgt uses'!L6="","",'AttA1 Dev Bgt uses'!L6)</f>
        <v>44056</v>
      </c>
      <c r="O7" s="13"/>
      <c r="P7" s="17"/>
      <c r="Q7" s="13"/>
      <c r="R7" s="13"/>
      <c r="S7" s="13"/>
      <c r="T7" s="13"/>
    </row>
    <row r="8" spans="1:20" s="11" customFormat="1" ht="23.25">
      <c r="B8" s="14"/>
      <c r="C8" s="15"/>
      <c r="D8" s="16"/>
      <c r="E8" s="16"/>
      <c r="F8" s="16"/>
      <c r="G8" s="16"/>
      <c r="H8" s="16"/>
      <c r="I8" s="16"/>
      <c r="J8" s="16"/>
      <c r="K8" s="391"/>
      <c r="L8" s="390"/>
      <c r="O8" s="13"/>
      <c r="P8" s="17"/>
      <c r="Q8" s="13"/>
      <c r="R8" s="13"/>
      <c r="S8" s="13"/>
      <c r="T8" s="13"/>
    </row>
    <row r="9" spans="1:20" s="11" customFormat="1" ht="24" thickBot="1">
      <c r="B9" s="19"/>
      <c r="C9" s="19"/>
      <c r="D9" s="220" t="s">
        <v>212</v>
      </c>
      <c r="E9" s="21" t="str">
        <f>IF('AttA1 Dev Bgt uses'!E7="","",'AttA1 Dev Bgt uses'!E7)</f>
        <v/>
      </c>
      <c r="F9" s="22"/>
      <c r="G9" s="13"/>
      <c r="H9" s="13"/>
      <c r="J9" s="220" t="s">
        <v>51</v>
      </c>
      <c r="K9" s="23" t="str">
        <f>IF('AttA1 Dev Bgt uses'!K7="","",'AttA1 Dev Bgt uses'!K7)</f>
        <v>1234 Main Street</v>
      </c>
      <c r="L9" s="24"/>
      <c r="O9" s="13"/>
      <c r="P9" s="17"/>
      <c r="Q9" s="13"/>
      <c r="R9" s="13"/>
      <c r="S9" s="13"/>
      <c r="T9" s="13"/>
    </row>
    <row r="10" spans="1:20" s="11" customFormat="1" ht="24" thickBot="1">
      <c r="B10" s="19"/>
      <c r="C10" s="19"/>
      <c r="D10" s="220" t="s">
        <v>248</v>
      </c>
      <c r="E10" s="21" t="str">
        <f>IF('AttA1 Dev Bgt uses'!E8="","",'AttA1 Dev Bgt uses'!E8)</f>
        <v/>
      </c>
      <c r="F10" s="22"/>
      <c r="G10" s="13"/>
      <c r="H10" s="13"/>
      <c r="J10" s="220" t="s">
        <v>52</v>
      </c>
      <c r="K10" s="23" t="str">
        <f>IF('AttA1 Dev Bgt uses'!K8="","",'AttA1 Dev Bgt uses'!K8)</f>
        <v>Anytown MA</v>
      </c>
      <c r="L10" s="24"/>
      <c r="O10" s="13"/>
      <c r="P10" s="17"/>
      <c r="Q10" s="13"/>
      <c r="R10" s="13"/>
      <c r="S10" s="13"/>
      <c r="T10" s="13"/>
    </row>
    <row r="11" spans="1:20" s="11" customFormat="1" ht="24" thickBot="1">
      <c r="B11" s="19"/>
      <c r="C11" s="19"/>
      <c r="D11" s="220" t="s">
        <v>34</v>
      </c>
      <c r="E11" s="21" t="str">
        <f>IF('AttA1 Dev Bgt uses'!E9="","",'AttA1 Dev Bgt uses'!E9)</f>
        <v/>
      </c>
      <c r="F11" s="25"/>
      <c r="G11" s="26"/>
      <c r="H11" s="26"/>
      <c r="J11" s="220" t="s">
        <v>71</v>
      </c>
      <c r="K11" s="21">
        <f>IF('AttA1 Dev Bgt uses'!K9="","",'AttA1 Dev Bgt uses'!K9)</f>
        <v>160</v>
      </c>
      <c r="O11" s="13"/>
      <c r="P11" s="17"/>
      <c r="Q11" s="13"/>
      <c r="R11" s="13"/>
      <c r="S11" s="13"/>
      <c r="T11" s="13"/>
    </row>
    <row r="12" spans="1:20" s="11" customFormat="1" ht="24" thickBot="1">
      <c r="B12" s="19"/>
      <c r="C12" s="19"/>
      <c r="D12" s="220" t="s">
        <v>72</v>
      </c>
      <c r="E12" s="21">
        <f>IF('AttA1 Dev Bgt uses'!E10="","",'AttA1 Dev Bgt uses'!E10)</f>
        <v>100000</v>
      </c>
      <c r="F12" s="27"/>
      <c r="G12" s="26"/>
      <c r="H12" s="26"/>
      <c r="J12" s="220" t="s">
        <v>53</v>
      </c>
      <c r="K12" s="394">
        <f>IF('AttA1 Dev Bgt uses'!K10="","",'AttA1 Dev Bgt uses'!K10)</f>
        <v>0</v>
      </c>
      <c r="L12" s="34"/>
      <c r="O12" s="13"/>
      <c r="P12" s="17"/>
      <c r="Q12" s="13"/>
      <c r="R12" s="13"/>
      <c r="S12" s="13"/>
      <c r="T12" s="13"/>
    </row>
    <row r="13" spans="1:20" s="11" customFormat="1" ht="24" thickBot="1">
      <c r="B13" s="19"/>
      <c r="C13" s="19"/>
      <c r="D13" s="220" t="s">
        <v>181</v>
      </c>
      <c r="E13" s="21" t="str">
        <f>IF('AttA1 Dev Bgt uses'!E11="","",'AttA1 Dev Bgt uses'!E11)</f>
        <v>xx/xx/xxxx    to    xx/xx/xxxx</v>
      </c>
      <c r="F13" s="27"/>
      <c r="G13" s="26"/>
      <c r="H13" s="26"/>
      <c r="I13" s="32"/>
      <c r="O13" s="13"/>
      <c r="P13" s="17"/>
      <c r="Q13" s="13"/>
      <c r="R13" s="13"/>
      <c r="S13" s="13"/>
      <c r="T13" s="13"/>
    </row>
    <row r="14" spans="1:20" s="11" customFormat="1" ht="24" thickBot="1">
      <c r="B14" s="19"/>
      <c r="C14" s="19"/>
      <c r="D14" s="220" t="s">
        <v>35</v>
      </c>
      <c r="E14" s="21" t="str">
        <f>IF('AttA1 Dev Bgt uses'!E12="","",'AttA1 Dev Bgt uses'!E12)</f>
        <v>x/xx/xxxx</v>
      </c>
      <c r="F14" s="27"/>
      <c r="G14" s="26"/>
      <c r="H14" s="26"/>
      <c r="I14" s="32"/>
      <c r="J14" s="35"/>
      <c r="K14" s="34"/>
      <c r="O14" s="13"/>
      <c r="P14" s="17"/>
      <c r="Q14" s="13"/>
      <c r="R14" s="13"/>
      <c r="S14" s="13"/>
      <c r="T14" s="13"/>
    </row>
    <row r="15" spans="1:20" s="11" customFormat="1" ht="24" thickBot="1">
      <c r="B15" s="19"/>
      <c r="C15" s="19"/>
      <c r="D15" s="220" t="s">
        <v>202</v>
      </c>
      <c r="E15" s="21" t="str">
        <f>IF('AttA1 Dev Bgt uses'!E13="","",'AttA1 Dev Bgt uses'!E13)</f>
        <v/>
      </c>
      <c r="F15" s="27"/>
      <c r="G15" s="36" t="str">
        <f>IF('AttA1 Dev Bgt uses'!G13="","",'AttA1 Dev Bgt uses'!G13)</f>
        <v/>
      </c>
      <c r="H15" s="36"/>
      <c r="I15" s="36"/>
      <c r="J15" s="36"/>
      <c r="K15" s="34"/>
      <c r="O15" s="13"/>
      <c r="P15" s="17"/>
      <c r="Q15" s="13"/>
      <c r="R15" s="13"/>
      <c r="S15" s="13"/>
      <c r="T15" s="13"/>
    </row>
    <row r="16" spans="1:20" s="11" customFormat="1" ht="20.25">
      <c r="B16" s="19"/>
      <c r="C16" s="19"/>
      <c r="D16" s="20"/>
      <c r="E16" s="392" t="s">
        <v>203</v>
      </c>
      <c r="F16" s="393"/>
      <c r="G16" s="460" t="s">
        <v>204</v>
      </c>
      <c r="H16" s="460"/>
      <c r="I16" s="460"/>
      <c r="J16" s="460"/>
      <c r="K16" s="34"/>
      <c r="O16" s="13"/>
      <c r="P16" s="17"/>
      <c r="Q16" s="13"/>
      <c r="R16" s="13"/>
      <c r="S16" s="13"/>
      <c r="T16" s="13"/>
    </row>
    <row r="17" spans="2:21" s="11" customFormat="1" ht="23.25">
      <c r="B17" s="14"/>
      <c r="C17" s="15"/>
      <c r="D17" s="16"/>
      <c r="E17" s="16"/>
      <c r="F17" s="16"/>
      <c r="G17" s="16"/>
      <c r="H17" s="16"/>
      <c r="I17" s="16"/>
      <c r="J17" s="16"/>
      <c r="K17" s="16"/>
      <c r="L17" s="390"/>
      <c r="O17" s="13"/>
      <c r="P17" s="17"/>
      <c r="Q17" s="13"/>
      <c r="R17" s="13"/>
      <c r="S17" s="13"/>
      <c r="T17" s="13"/>
    </row>
    <row r="18" spans="2:21" s="11" customFormat="1" ht="24" customHeight="1">
      <c r="B18" s="19"/>
      <c r="C18" s="19"/>
      <c r="D18" s="20"/>
      <c r="E18" s="31"/>
      <c r="F18" s="27"/>
      <c r="G18" s="26"/>
      <c r="H18" s="26"/>
      <c r="I18" s="32"/>
      <c r="J18" s="35"/>
      <c r="K18" s="34"/>
      <c r="O18" s="13"/>
      <c r="P18" s="29"/>
      <c r="Q18" s="29"/>
      <c r="R18" s="29"/>
      <c r="S18" s="29"/>
      <c r="T18" s="30"/>
      <c r="U18" s="29"/>
    </row>
    <row r="19" spans="2:21" s="13" customFormat="1" ht="15">
      <c r="B19" s="51"/>
      <c r="C19" s="51"/>
      <c r="D19" s="51"/>
      <c r="E19" s="51"/>
      <c r="F19" s="63"/>
      <c r="G19" s="53"/>
      <c r="H19" s="53"/>
      <c r="I19" s="53"/>
      <c r="J19" s="53"/>
      <c r="K19" s="53"/>
      <c r="L19" s="53"/>
    </row>
    <row r="20" spans="2:21" s="13" customFormat="1" ht="19.5" thickBot="1">
      <c r="B20" s="51"/>
      <c r="C20" s="51"/>
      <c r="D20" s="51"/>
      <c r="E20" s="51"/>
      <c r="F20" s="113"/>
      <c r="G20" s="225" t="s">
        <v>36</v>
      </c>
      <c r="H20" s="225"/>
      <c r="I20" s="225" t="s">
        <v>37</v>
      </c>
      <c r="J20" s="225" t="s">
        <v>38</v>
      </c>
      <c r="K20" s="225" t="s">
        <v>39</v>
      </c>
      <c r="L20" s="225" t="s">
        <v>115</v>
      </c>
    </row>
    <row r="21" spans="2:21" s="11" customFormat="1" ht="16.5" customHeight="1" thickTop="1">
      <c r="B21" s="147"/>
      <c r="C21" s="148"/>
      <c r="D21" s="149"/>
      <c r="E21" s="150"/>
      <c r="F21" s="486"/>
      <c r="G21" s="461" t="s">
        <v>166</v>
      </c>
      <c r="H21" s="222"/>
      <c r="I21" s="461" t="s">
        <v>172</v>
      </c>
      <c r="J21" s="461" t="s">
        <v>173</v>
      </c>
      <c r="K21" s="223" t="s">
        <v>135</v>
      </c>
      <c r="L21" s="223" t="s">
        <v>288</v>
      </c>
      <c r="O21" s="13"/>
      <c r="P21" s="13"/>
      <c r="Q21" s="13"/>
      <c r="R21" s="13"/>
      <c r="S21" s="13"/>
      <c r="T21" s="13"/>
    </row>
    <row r="22" spans="2:21" s="11" customFormat="1" ht="31.5" customHeight="1">
      <c r="B22" s="151"/>
      <c r="C22" s="152"/>
      <c r="D22" s="490" t="s">
        <v>119</v>
      </c>
      <c r="E22" s="491"/>
      <c r="F22" s="487"/>
      <c r="G22" s="462" t="s">
        <v>134</v>
      </c>
      <c r="H22" s="222"/>
      <c r="I22" s="462"/>
      <c r="J22" s="462"/>
      <c r="K22" s="462" t="s">
        <v>174</v>
      </c>
      <c r="L22" s="462" t="s">
        <v>169</v>
      </c>
      <c r="O22" s="13"/>
      <c r="P22" s="13"/>
      <c r="Q22" s="13"/>
      <c r="R22" s="13"/>
      <c r="S22" s="13"/>
      <c r="T22" s="13"/>
    </row>
    <row r="23" spans="2:21" s="11" customFormat="1" ht="20.25" customHeight="1" thickBot="1">
      <c r="B23" s="153"/>
      <c r="C23" s="154"/>
      <c r="D23" s="155"/>
      <c r="E23" s="155"/>
      <c r="F23" s="488"/>
      <c r="G23" s="463" t="s">
        <v>32</v>
      </c>
      <c r="H23" s="222"/>
      <c r="I23" s="463"/>
      <c r="J23" s="463"/>
      <c r="K23" s="463"/>
      <c r="L23" s="463" t="s">
        <v>32</v>
      </c>
      <c r="O23" s="13"/>
      <c r="P23" s="13"/>
      <c r="Q23" s="13"/>
      <c r="R23" s="13"/>
      <c r="S23" s="13"/>
      <c r="T23" s="13"/>
    </row>
    <row r="24" spans="2:21" s="48" customFormat="1" ht="15.75" thickTop="1">
      <c r="B24" s="44"/>
      <c r="C24" s="45"/>
      <c r="D24" s="44"/>
      <c r="E24" s="44"/>
      <c r="F24" s="156"/>
      <c r="G24" s="46"/>
      <c r="H24" s="47"/>
      <c r="I24" s="46"/>
      <c r="J24" s="46"/>
      <c r="K24" s="46"/>
      <c r="L24" s="46"/>
      <c r="O24" s="49"/>
      <c r="P24" s="49"/>
      <c r="Q24" s="49"/>
      <c r="R24" s="49"/>
      <c r="S24" s="49"/>
      <c r="T24" s="49"/>
    </row>
    <row r="25" spans="2:21" s="48" customFormat="1" ht="21.75" customHeight="1" thickBot="1">
      <c r="B25" s="66" t="s">
        <v>120</v>
      </c>
      <c r="C25" s="45"/>
      <c r="E25" s="44"/>
      <c r="F25" s="157"/>
      <c r="G25" s="46"/>
      <c r="H25" s="47"/>
      <c r="I25" s="46"/>
      <c r="J25" s="46"/>
      <c r="K25" s="46"/>
      <c r="L25" s="46"/>
      <c r="O25" s="49"/>
      <c r="P25" s="49"/>
      <c r="Q25" s="49"/>
      <c r="R25" s="49"/>
      <c r="S25" s="49"/>
      <c r="T25" s="49"/>
    </row>
    <row r="26" spans="2:21" s="11" customFormat="1" ht="21.75" thickTop="1" thickBot="1">
      <c r="B26" s="227">
        <v>81</v>
      </c>
      <c r="C26" s="228"/>
      <c r="D26" s="229" t="s">
        <v>121</v>
      </c>
      <c r="E26" s="158"/>
      <c r="F26" s="72"/>
      <c r="G26" s="262">
        <v>0</v>
      </c>
      <c r="H26" s="257"/>
      <c r="I26" s="262">
        <v>0</v>
      </c>
      <c r="J26" s="262">
        <v>0</v>
      </c>
      <c r="K26" s="258">
        <f>I26+J26</f>
        <v>0</v>
      </c>
      <c r="L26" s="258">
        <f>K26-G26</f>
        <v>0</v>
      </c>
      <c r="O26" s="13"/>
      <c r="P26" s="13"/>
      <c r="Q26" s="13"/>
      <c r="R26" s="13"/>
      <c r="S26" s="13"/>
      <c r="T26" s="13"/>
    </row>
    <row r="27" spans="2:21" s="11" customFormat="1" ht="21.75" thickTop="1" thickBot="1">
      <c r="B27" s="227">
        <v>82</v>
      </c>
      <c r="C27" s="228"/>
      <c r="D27" s="229" t="s">
        <v>122</v>
      </c>
      <c r="E27" s="158"/>
      <c r="F27" s="72"/>
      <c r="G27" s="262">
        <v>0</v>
      </c>
      <c r="H27" s="257"/>
      <c r="I27" s="262">
        <v>0</v>
      </c>
      <c r="J27" s="262">
        <v>0</v>
      </c>
      <c r="K27" s="258">
        <f>I27+J27</f>
        <v>0</v>
      </c>
      <c r="L27" s="258">
        <f t="shared" ref="L27:L29" si="0">K27-G27</f>
        <v>0</v>
      </c>
      <c r="O27" s="13"/>
      <c r="P27" s="13"/>
      <c r="Q27" s="13"/>
      <c r="R27" s="13"/>
      <c r="S27" s="13"/>
      <c r="T27" s="13"/>
    </row>
    <row r="28" spans="2:21" s="160" customFormat="1" ht="21.75" thickTop="1" thickBot="1">
      <c r="B28" s="239">
        <v>83</v>
      </c>
      <c r="C28" s="274"/>
      <c r="D28" s="275" t="s">
        <v>123</v>
      </c>
      <c r="E28" s="159"/>
      <c r="F28" s="72"/>
      <c r="G28" s="262">
        <v>0</v>
      </c>
      <c r="H28" s="257"/>
      <c r="I28" s="262">
        <v>0</v>
      </c>
      <c r="J28" s="262">
        <v>0</v>
      </c>
      <c r="K28" s="258">
        <f>I28+J28</f>
        <v>0</v>
      </c>
      <c r="L28" s="258">
        <f t="shared" si="0"/>
        <v>0</v>
      </c>
      <c r="O28" s="145"/>
      <c r="P28" s="145"/>
      <c r="Q28" s="145"/>
      <c r="R28" s="145"/>
      <c r="S28" s="145"/>
      <c r="T28" s="145"/>
    </row>
    <row r="29" spans="2:21" s="11" customFormat="1" ht="21.75" thickTop="1" thickBot="1">
      <c r="B29" s="227">
        <v>84</v>
      </c>
      <c r="C29" s="228"/>
      <c r="D29" s="229" t="s">
        <v>124</v>
      </c>
      <c r="E29" s="158"/>
      <c r="F29" s="72"/>
      <c r="G29" s="262">
        <v>0</v>
      </c>
      <c r="H29" s="257"/>
      <c r="I29" s="262">
        <v>0</v>
      </c>
      <c r="J29" s="262">
        <v>0</v>
      </c>
      <c r="K29" s="258">
        <f>I29+J29</f>
        <v>0</v>
      </c>
      <c r="L29" s="258">
        <f t="shared" si="0"/>
        <v>0</v>
      </c>
      <c r="O29" s="13"/>
      <c r="P29" s="13"/>
      <c r="Q29" s="13"/>
      <c r="R29" s="13"/>
      <c r="S29" s="13"/>
      <c r="T29" s="13"/>
    </row>
    <row r="30" spans="2:21" s="11" customFormat="1" ht="24.75" thickTop="1" thickBot="1">
      <c r="B30" s="87"/>
      <c r="C30" s="161"/>
      <c r="D30" s="131"/>
      <c r="E30" s="234" t="s">
        <v>125</v>
      </c>
      <c r="F30" s="72"/>
      <c r="G30" s="254">
        <f>SUM(G26:G29)</f>
        <v>0</v>
      </c>
      <c r="H30" s="255"/>
      <c r="I30" s="254">
        <f>SUM(I26:I29)</f>
        <v>0</v>
      </c>
      <c r="J30" s="254">
        <f>SUM(J26:J29)</f>
        <v>0</v>
      </c>
      <c r="K30" s="254">
        <f>SUM(K26:K29)</f>
        <v>0</v>
      </c>
      <c r="L30" s="254">
        <f>SUM(L26:L29)</f>
        <v>0</v>
      </c>
      <c r="O30" s="13"/>
      <c r="P30" s="13"/>
      <c r="Q30" s="13"/>
      <c r="R30" s="13"/>
      <c r="S30" s="13"/>
      <c r="T30" s="13"/>
    </row>
    <row r="31" spans="2:21" s="49" customFormat="1" ht="36.75" customHeight="1" thickTop="1" thickBot="1">
      <c r="B31" s="66" t="s">
        <v>126</v>
      </c>
      <c r="C31" s="45"/>
      <c r="E31" s="45"/>
      <c r="F31" s="102"/>
      <c r="G31" s="47"/>
      <c r="H31" s="47"/>
      <c r="I31" s="47"/>
      <c r="J31" s="47"/>
      <c r="K31" s="47"/>
      <c r="L31" s="47"/>
    </row>
    <row r="32" spans="2:21" s="11" customFormat="1" ht="21.75" thickTop="1" thickBot="1">
      <c r="B32" s="227">
        <v>85</v>
      </c>
      <c r="C32" s="276"/>
      <c r="D32" s="277" t="s">
        <v>127</v>
      </c>
      <c r="E32" s="233"/>
      <c r="F32" s="72"/>
      <c r="G32" s="262">
        <v>0</v>
      </c>
      <c r="H32" s="257"/>
      <c r="I32" s="262">
        <v>0</v>
      </c>
      <c r="J32" s="262">
        <v>0</v>
      </c>
      <c r="K32" s="258">
        <f>I32+J32</f>
        <v>0</v>
      </c>
      <c r="L32" s="258">
        <f t="shared" ref="L32:L34" si="1">K32-G32</f>
        <v>0</v>
      </c>
      <c r="O32" s="13"/>
      <c r="P32" s="13"/>
      <c r="Q32" s="13"/>
      <c r="R32" s="13"/>
      <c r="S32" s="13"/>
      <c r="T32" s="13"/>
    </row>
    <row r="33" spans="2:20" s="11" customFormat="1" ht="21.75" thickTop="1" thickBot="1">
      <c r="B33" s="227">
        <v>86</v>
      </c>
      <c r="C33" s="276"/>
      <c r="D33" s="277" t="s">
        <v>127</v>
      </c>
      <c r="E33" s="233"/>
      <c r="F33" s="72"/>
      <c r="G33" s="262">
        <v>0</v>
      </c>
      <c r="H33" s="257"/>
      <c r="I33" s="262">
        <v>0</v>
      </c>
      <c r="J33" s="262">
        <v>0</v>
      </c>
      <c r="K33" s="258">
        <f>I33+J33</f>
        <v>0</v>
      </c>
      <c r="L33" s="258">
        <f t="shared" si="1"/>
        <v>0</v>
      </c>
      <c r="O33" s="13"/>
      <c r="P33" s="13"/>
      <c r="Q33" s="13"/>
      <c r="R33" s="13"/>
      <c r="S33" s="13"/>
      <c r="T33" s="13"/>
    </row>
    <row r="34" spans="2:20" s="11" customFormat="1" ht="21.75" thickTop="1" thickBot="1">
      <c r="B34" s="227">
        <v>87</v>
      </c>
      <c r="C34" s="276"/>
      <c r="D34" s="277" t="s">
        <v>127</v>
      </c>
      <c r="E34" s="233"/>
      <c r="F34" s="72"/>
      <c r="G34" s="262">
        <v>0</v>
      </c>
      <c r="H34" s="257"/>
      <c r="I34" s="262">
        <v>0</v>
      </c>
      <c r="J34" s="262">
        <v>0</v>
      </c>
      <c r="K34" s="258">
        <f>I34+J34</f>
        <v>0</v>
      </c>
      <c r="L34" s="258">
        <f t="shared" si="1"/>
        <v>0</v>
      </c>
      <c r="O34" s="163"/>
      <c r="P34" s="163"/>
      <c r="Q34" s="164"/>
      <c r="R34" s="489"/>
      <c r="S34" s="489"/>
      <c r="T34" s="13"/>
    </row>
    <row r="35" spans="2:20" s="11" customFormat="1" ht="24.75" thickTop="1" thickBot="1">
      <c r="B35" s="227">
        <v>88</v>
      </c>
      <c r="C35" s="165"/>
      <c r="D35" s="166"/>
      <c r="E35" s="234" t="s">
        <v>128</v>
      </c>
      <c r="F35" s="72"/>
      <c r="G35" s="254">
        <f>SUM(G32:G34)</f>
        <v>0</v>
      </c>
      <c r="H35" s="255"/>
      <c r="I35" s="254">
        <f>SUM(I32:I34)</f>
        <v>0</v>
      </c>
      <c r="J35" s="254">
        <f>SUM(J32:J34)</f>
        <v>0</v>
      </c>
      <c r="K35" s="254">
        <f>SUM(K32:K34)</f>
        <v>0</v>
      </c>
      <c r="L35" s="254">
        <f>SUM(L32:L34)</f>
        <v>0</v>
      </c>
      <c r="O35" s="163"/>
      <c r="P35" s="163"/>
      <c r="Q35" s="164"/>
      <c r="R35" s="489"/>
      <c r="S35" s="489"/>
      <c r="T35" s="13"/>
    </row>
    <row r="36" spans="2:20" s="49" customFormat="1" ht="38.25" customHeight="1" thickTop="1" thickBot="1">
      <c r="B36" s="66" t="s">
        <v>129</v>
      </c>
      <c r="C36" s="45"/>
      <c r="E36" s="45"/>
      <c r="F36" s="102"/>
      <c r="G36" s="47"/>
      <c r="H36" s="47"/>
      <c r="I36" s="47"/>
      <c r="J36" s="47"/>
      <c r="K36" s="47"/>
      <c r="L36" s="47"/>
      <c r="O36" s="163"/>
      <c r="P36" s="163"/>
      <c r="Q36" s="164"/>
      <c r="R36" s="167"/>
      <c r="S36" s="167"/>
    </row>
    <row r="37" spans="2:20" s="11" customFormat="1" ht="21.75" thickTop="1" thickBot="1">
      <c r="B37" s="227">
        <v>89</v>
      </c>
      <c r="C37" s="276"/>
      <c r="D37" s="277" t="s">
        <v>127</v>
      </c>
      <c r="E37" s="162"/>
      <c r="F37" s="72"/>
      <c r="G37" s="262">
        <v>0</v>
      </c>
      <c r="H37" s="257"/>
      <c r="I37" s="262">
        <v>0</v>
      </c>
      <c r="J37" s="262">
        <v>0</v>
      </c>
      <c r="K37" s="258">
        <f>I37+J37</f>
        <v>0</v>
      </c>
      <c r="L37" s="258">
        <f t="shared" ref="L37:L47" si="2">K37-G37</f>
        <v>0</v>
      </c>
      <c r="O37" s="163"/>
      <c r="P37" s="163"/>
      <c r="Q37" s="164"/>
      <c r="R37" s="167"/>
      <c r="S37" s="167"/>
      <c r="T37" s="13"/>
    </row>
    <row r="38" spans="2:20" s="11" customFormat="1" ht="21.75" thickTop="1" thickBot="1">
      <c r="B38" s="227">
        <v>90</v>
      </c>
      <c r="C38" s="276"/>
      <c r="D38" s="277" t="s">
        <v>127</v>
      </c>
      <c r="E38" s="162"/>
      <c r="F38" s="72"/>
      <c r="G38" s="262">
        <v>0</v>
      </c>
      <c r="H38" s="257"/>
      <c r="I38" s="262">
        <v>0</v>
      </c>
      <c r="J38" s="262">
        <v>0</v>
      </c>
      <c r="K38" s="258">
        <f>I38+J38</f>
        <v>0</v>
      </c>
      <c r="L38" s="258">
        <f t="shared" si="2"/>
        <v>0</v>
      </c>
      <c r="O38" s="163"/>
      <c r="P38" s="163"/>
      <c r="Q38" s="163"/>
      <c r="R38" s="484"/>
      <c r="S38" s="485"/>
      <c r="T38" s="13"/>
    </row>
    <row r="39" spans="2:20" s="11" customFormat="1" ht="21.75" thickTop="1" thickBot="1">
      <c r="B39" s="227">
        <v>91</v>
      </c>
      <c r="C39" s="276"/>
      <c r="D39" s="277" t="s">
        <v>127</v>
      </c>
      <c r="E39" s="162"/>
      <c r="F39" s="72"/>
      <c r="G39" s="262">
        <v>0</v>
      </c>
      <c r="H39" s="257"/>
      <c r="I39" s="262">
        <v>0</v>
      </c>
      <c r="J39" s="262">
        <v>0</v>
      </c>
      <c r="K39" s="258">
        <f>I39+J39</f>
        <v>0</v>
      </c>
      <c r="L39" s="258">
        <f t="shared" si="2"/>
        <v>0</v>
      </c>
      <c r="O39" s="163"/>
      <c r="P39" s="163"/>
      <c r="Q39" s="164"/>
      <c r="R39" s="167"/>
      <c r="S39" s="167"/>
      <c r="T39" s="13"/>
    </row>
    <row r="40" spans="2:20" s="11" customFormat="1" ht="21.75" thickTop="1" thickBot="1">
      <c r="B40" s="227">
        <v>92</v>
      </c>
      <c r="C40" s="276"/>
      <c r="D40" s="277" t="s">
        <v>127</v>
      </c>
      <c r="E40" s="162"/>
      <c r="F40" s="72"/>
      <c r="G40" s="262">
        <v>0</v>
      </c>
      <c r="H40" s="257"/>
      <c r="I40" s="262">
        <v>0</v>
      </c>
      <c r="J40" s="262">
        <v>0</v>
      </c>
      <c r="K40" s="258">
        <f>I40+J40</f>
        <v>0</v>
      </c>
      <c r="L40" s="258">
        <f t="shared" si="2"/>
        <v>0</v>
      </c>
      <c r="O40" s="163"/>
      <c r="P40" s="163"/>
      <c r="Q40" s="163"/>
      <c r="R40" s="484"/>
      <c r="S40" s="485"/>
      <c r="T40" s="13"/>
    </row>
    <row r="41" spans="2:20" s="11" customFormat="1" ht="21.75" thickTop="1" thickBot="1">
      <c r="B41" s="227">
        <v>93</v>
      </c>
      <c r="C41" s="276"/>
      <c r="D41" s="277" t="s">
        <v>127</v>
      </c>
      <c r="E41" s="132"/>
      <c r="F41" s="72"/>
      <c r="G41" s="262">
        <v>0</v>
      </c>
      <c r="H41" s="257"/>
      <c r="I41" s="262">
        <v>0</v>
      </c>
      <c r="J41" s="262">
        <v>0</v>
      </c>
      <c r="K41" s="258">
        <f>I41+J41</f>
        <v>0</v>
      </c>
      <c r="L41" s="258">
        <f t="shared" si="2"/>
        <v>0</v>
      </c>
      <c r="O41" s="163"/>
      <c r="P41" s="163"/>
      <c r="Q41" s="163"/>
      <c r="R41" s="168"/>
      <c r="S41" s="168"/>
      <c r="T41" s="13"/>
    </row>
    <row r="42" spans="2:20" s="11" customFormat="1" ht="21.75" thickTop="1" thickBot="1">
      <c r="B42" s="227" t="s">
        <v>228</v>
      </c>
      <c r="C42" s="276"/>
      <c r="D42" s="277" t="s">
        <v>127</v>
      </c>
      <c r="E42" s="132"/>
      <c r="F42" s="72"/>
      <c r="G42" s="262">
        <v>0</v>
      </c>
      <c r="H42" s="257"/>
      <c r="I42" s="262">
        <v>0</v>
      </c>
      <c r="J42" s="262">
        <v>0</v>
      </c>
      <c r="K42" s="258">
        <f t="shared" ref="K42:K46" si="3">I42+J42</f>
        <v>0</v>
      </c>
      <c r="L42" s="258">
        <f t="shared" si="2"/>
        <v>0</v>
      </c>
      <c r="O42" s="163"/>
      <c r="P42" s="163"/>
      <c r="Q42" s="163"/>
      <c r="R42" s="168"/>
      <c r="S42" s="168"/>
      <c r="T42" s="13"/>
    </row>
    <row r="43" spans="2:20" s="11" customFormat="1" ht="21.75" thickTop="1" thickBot="1">
      <c r="B43" s="227" t="s">
        <v>229</v>
      </c>
      <c r="C43" s="276"/>
      <c r="D43" s="277" t="s">
        <v>127</v>
      </c>
      <c r="E43" s="132"/>
      <c r="F43" s="72"/>
      <c r="G43" s="262">
        <v>0</v>
      </c>
      <c r="H43" s="257"/>
      <c r="I43" s="262">
        <v>0</v>
      </c>
      <c r="J43" s="262">
        <v>0</v>
      </c>
      <c r="K43" s="258">
        <f t="shared" si="3"/>
        <v>0</v>
      </c>
      <c r="L43" s="258">
        <f t="shared" si="2"/>
        <v>0</v>
      </c>
      <c r="O43" s="163"/>
      <c r="P43" s="163"/>
      <c r="Q43" s="163"/>
      <c r="R43" s="168"/>
      <c r="S43" s="168"/>
      <c r="T43" s="13"/>
    </row>
    <row r="44" spans="2:20" s="11" customFormat="1" ht="21.75" thickTop="1" thickBot="1">
      <c r="B44" s="227" t="s">
        <v>230</v>
      </c>
      <c r="C44" s="276"/>
      <c r="D44" s="277" t="s">
        <v>127</v>
      </c>
      <c r="E44" s="132"/>
      <c r="F44" s="72"/>
      <c r="G44" s="262">
        <v>0</v>
      </c>
      <c r="H44" s="257"/>
      <c r="I44" s="262">
        <v>0</v>
      </c>
      <c r="J44" s="262">
        <v>0</v>
      </c>
      <c r="K44" s="258">
        <f t="shared" si="3"/>
        <v>0</v>
      </c>
      <c r="L44" s="258">
        <f t="shared" si="2"/>
        <v>0</v>
      </c>
      <c r="O44" s="163"/>
      <c r="P44" s="163"/>
      <c r="Q44" s="163"/>
      <c r="R44" s="168"/>
      <c r="S44" s="168"/>
      <c r="T44" s="13"/>
    </row>
    <row r="45" spans="2:20" s="11" customFormat="1" ht="21.75" thickTop="1" thickBot="1">
      <c r="B45" s="227" t="s">
        <v>231</v>
      </c>
      <c r="C45" s="276"/>
      <c r="D45" s="277" t="s">
        <v>127</v>
      </c>
      <c r="E45" s="132"/>
      <c r="F45" s="72"/>
      <c r="G45" s="262">
        <v>0</v>
      </c>
      <c r="H45" s="257"/>
      <c r="I45" s="262">
        <v>0</v>
      </c>
      <c r="J45" s="262">
        <v>0</v>
      </c>
      <c r="K45" s="258">
        <f t="shared" si="3"/>
        <v>0</v>
      </c>
      <c r="L45" s="258">
        <f t="shared" si="2"/>
        <v>0</v>
      </c>
      <c r="O45" s="163"/>
      <c r="P45" s="163"/>
      <c r="Q45" s="163"/>
      <c r="R45" s="168"/>
      <c r="S45" s="168"/>
      <c r="T45" s="13"/>
    </row>
    <row r="46" spans="2:20" s="11" customFormat="1" ht="21.75" thickTop="1" thickBot="1">
      <c r="B46" s="227" t="s">
        <v>232</v>
      </c>
      <c r="C46" s="276"/>
      <c r="D46" s="277" t="s">
        <v>127</v>
      </c>
      <c r="E46" s="132"/>
      <c r="F46" s="72"/>
      <c r="G46" s="262">
        <v>0</v>
      </c>
      <c r="H46" s="257"/>
      <c r="I46" s="262">
        <v>0</v>
      </c>
      <c r="J46" s="262">
        <v>0</v>
      </c>
      <c r="K46" s="258">
        <f t="shared" si="3"/>
        <v>0</v>
      </c>
      <c r="L46" s="258">
        <f t="shared" si="2"/>
        <v>0</v>
      </c>
      <c r="O46" s="163"/>
      <c r="P46" s="163"/>
      <c r="Q46" s="163"/>
      <c r="R46" s="168"/>
      <c r="S46" s="168"/>
      <c r="T46" s="13"/>
    </row>
    <row r="47" spans="2:20" s="11" customFormat="1" ht="21.75" thickTop="1" thickBot="1">
      <c r="B47" s="227" t="s">
        <v>268</v>
      </c>
      <c r="C47" s="276"/>
      <c r="D47" s="277" t="s">
        <v>127</v>
      </c>
      <c r="E47" s="132"/>
      <c r="F47" s="72"/>
      <c r="G47" s="262">
        <v>0</v>
      </c>
      <c r="H47" s="257"/>
      <c r="I47" s="262">
        <v>0</v>
      </c>
      <c r="J47" s="262">
        <v>0</v>
      </c>
      <c r="K47" s="258">
        <f t="shared" ref="K47" si="4">I47+J47</f>
        <v>0</v>
      </c>
      <c r="L47" s="258">
        <f t="shared" si="2"/>
        <v>0</v>
      </c>
      <c r="O47" s="163"/>
      <c r="P47" s="163"/>
      <c r="Q47" s="163"/>
      <c r="R47" s="168"/>
      <c r="S47" s="168"/>
      <c r="T47" s="13"/>
    </row>
    <row r="48" spans="2:20" s="11" customFormat="1" ht="24.75" thickTop="1" thickBot="1">
      <c r="B48" s="227">
        <v>94</v>
      </c>
      <c r="C48" s="165"/>
      <c r="D48" s="166"/>
      <c r="E48" s="234" t="s">
        <v>130</v>
      </c>
      <c r="F48" s="72"/>
      <c r="G48" s="254">
        <f>SUM(G37:G47)</f>
        <v>0</v>
      </c>
      <c r="H48" s="255"/>
      <c r="I48" s="254">
        <f>SUM(I37:I47)</f>
        <v>0</v>
      </c>
      <c r="J48" s="254">
        <f>SUM(J37:J47)</f>
        <v>0</v>
      </c>
      <c r="K48" s="254">
        <f>SUM(K37:K47)</f>
        <v>0</v>
      </c>
      <c r="L48" s="254">
        <f>SUM(L37:L47)</f>
        <v>0</v>
      </c>
      <c r="O48" s="167"/>
      <c r="P48" s="167"/>
      <c r="Q48" s="169"/>
      <c r="R48" s="169"/>
      <c r="S48" s="169"/>
      <c r="T48" s="13"/>
    </row>
    <row r="49" spans="2:20" s="49" customFormat="1" ht="38.25" customHeight="1" thickTop="1" thickBot="1">
      <c r="B49" s="66" t="s">
        <v>69</v>
      </c>
      <c r="C49" s="45"/>
      <c r="E49" s="45"/>
      <c r="F49" s="102"/>
      <c r="G49" s="47"/>
      <c r="H49" s="47"/>
      <c r="I49" s="47"/>
      <c r="J49" s="47"/>
      <c r="K49" s="47"/>
      <c r="L49" s="47"/>
      <c r="O49" s="167"/>
      <c r="P49" s="167"/>
      <c r="Q49" s="170"/>
      <c r="R49" s="170"/>
      <c r="S49" s="170"/>
    </row>
    <row r="50" spans="2:20" s="11" customFormat="1" ht="21.75" thickTop="1" thickBot="1">
      <c r="B50" s="227" t="s">
        <v>70</v>
      </c>
      <c r="C50" s="228"/>
      <c r="D50" s="229" t="s">
        <v>175</v>
      </c>
      <c r="E50" s="278"/>
      <c r="F50" s="72"/>
      <c r="G50" s="261">
        <v>0</v>
      </c>
      <c r="H50" s="257">
        <v>0</v>
      </c>
      <c r="I50" s="262">
        <v>0</v>
      </c>
      <c r="J50" s="262">
        <v>0</v>
      </c>
      <c r="K50" s="258">
        <f>I50+J50</f>
        <v>0</v>
      </c>
      <c r="L50" s="258">
        <f t="shared" ref="L50:L53" si="5">K50-G50</f>
        <v>0</v>
      </c>
      <c r="O50" s="167"/>
      <c r="P50" s="167"/>
      <c r="Q50" s="169"/>
      <c r="R50" s="169"/>
      <c r="S50" s="169"/>
      <c r="T50" s="13"/>
    </row>
    <row r="51" spans="2:20" s="11" customFormat="1" ht="21.75" thickTop="1" thickBot="1">
      <c r="B51" s="227">
        <v>97</v>
      </c>
      <c r="C51" s="228"/>
      <c r="D51" s="229" t="s">
        <v>131</v>
      </c>
      <c r="E51" s="278"/>
      <c r="F51" s="72"/>
      <c r="G51" s="261">
        <v>0</v>
      </c>
      <c r="H51" s="257"/>
      <c r="I51" s="262">
        <v>0</v>
      </c>
      <c r="J51" s="262">
        <v>0</v>
      </c>
      <c r="K51" s="258">
        <f>I51+J51</f>
        <v>0</v>
      </c>
      <c r="L51" s="258">
        <f t="shared" si="5"/>
        <v>0</v>
      </c>
      <c r="O51" s="13"/>
      <c r="P51" s="13"/>
      <c r="Q51" s="13"/>
      <c r="R51" s="13"/>
      <c r="S51" s="13"/>
      <c r="T51" s="13"/>
    </row>
    <row r="52" spans="2:20" s="11" customFormat="1" ht="21.75" thickTop="1" thickBot="1">
      <c r="B52" s="227">
        <v>98</v>
      </c>
      <c r="C52" s="228"/>
      <c r="D52" s="229" t="s">
        <v>132</v>
      </c>
      <c r="E52" s="278"/>
      <c r="F52" s="72"/>
      <c r="G52" s="261">
        <v>0</v>
      </c>
      <c r="H52" s="257"/>
      <c r="I52" s="262">
        <v>0</v>
      </c>
      <c r="J52" s="262">
        <v>0</v>
      </c>
      <c r="K52" s="258">
        <f>I52+J52</f>
        <v>0</v>
      </c>
      <c r="L52" s="258">
        <f t="shared" si="5"/>
        <v>0</v>
      </c>
      <c r="O52" s="13"/>
      <c r="P52" s="13"/>
      <c r="Q52" s="13"/>
      <c r="R52" s="13"/>
      <c r="S52" s="13"/>
      <c r="T52" s="13"/>
    </row>
    <row r="53" spans="2:20" s="11" customFormat="1" ht="21.75" thickTop="1" thickBot="1">
      <c r="B53" s="227">
        <v>99</v>
      </c>
      <c r="C53" s="228"/>
      <c r="D53" s="229" t="s">
        <v>132</v>
      </c>
      <c r="E53" s="158"/>
      <c r="F53" s="72"/>
      <c r="G53" s="261">
        <v>0</v>
      </c>
      <c r="H53" s="257"/>
      <c r="I53" s="262">
        <v>0</v>
      </c>
      <c r="J53" s="262">
        <v>0</v>
      </c>
      <c r="K53" s="258">
        <f>I53+J53</f>
        <v>0</v>
      </c>
      <c r="L53" s="258">
        <f t="shared" si="5"/>
        <v>0</v>
      </c>
      <c r="O53" s="13"/>
      <c r="P53" s="13"/>
      <c r="Q53" s="13"/>
      <c r="R53" s="13"/>
      <c r="S53" s="13"/>
      <c r="T53" s="13"/>
    </row>
    <row r="54" spans="2:20" s="11" customFormat="1" ht="24.75" thickTop="1" thickBot="1">
      <c r="B54" s="227">
        <v>100</v>
      </c>
      <c r="C54" s="55"/>
      <c r="D54" s="104"/>
      <c r="E54" s="234" t="s">
        <v>133</v>
      </c>
      <c r="F54" s="72"/>
      <c r="G54" s="254">
        <f>SUM(G50:G53)</f>
        <v>0</v>
      </c>
      <c r="H54" s="255"/>
      <c r="I54" s="254">
        <f>SUM(I50:I53)</f>
        <v>0</v>
      </c>
      <c r="J54" s="254">
        <f>SUM(J50:J53)</f>
        <v>0</v>
      </c>
      <c r="K54" s="254">
        <f>SUM(K50:K53)</f>
        <v>0</v>
      </c>
      <c r="L54" s="254">
        <f>SUM(L50:L53)</f>
        <v>0</v>
      </c>
      <c r="O54" s="13"/>
      <c r="P54" s="13"/>
      <c r="Q54" s="13"/>
      <c r="R54" s="13"/>
      <c r="S54" s="13"/>
      <c r="T54" s="13"/>
    </row>
    <row r="55" spans="2:20" s="49" customFormat="1" ht="16.5" thickTop="1" thickBot="1">
      <c r="B55" s="45"/>
      <c r="C55" s="45"/>
      <c r="D55" s="45"/>
      <c r="E55" s="45"/>
      <c r="F55" s="102"/>
      <c r="G55" s="47"/>
      <c r="H55" s="47"/>
      <c r="I55" s="47"/>
      <c r="J55" s="47"/>
      <c r="K55" s="47"/>
      <c r="L55" s="47"/>
    </row>
    <row r="56" spans="2:20" s="160" customFormat="1" ht="21.95" customHeight="1" thickTop="1" thickBot="1">
      <c r="B56" s="239">
        <v>101</v>
      </c>
      <c r="C56" s="171"/>
      <c r="D56" s="279" t="s">
        <v>31</v>
      </c>
      <c r="E56" s="172"/>
      <c r="F56" s="72"/>
      <c r="G56" s="259">
        <f>G30+G35+G48+G54</f>
        <v>0</v>
      </c>
      <c r="H56" s="260"/>
      <c r="I56" s="259">
        <f>I30+I35+I48+I54</f>
        <v>0</v>
      </c>
      <c r="J56" s="259">
        <f>J30+J35+J48+J54</f>
        <v>0</v>
      </c>
      <c r="K56" s="259">
        <f>K30+K35+K48+K54</f>
        <v>0</v>
      </c>
      <c r="L56" s="259">
        <f>L30+L35+L48+L54</f>
        <v>0</v>
      </c>
      <c r="O56" s="145"/>
      <c r="P56" s="145"/>
      <c r="Q56" s="145"/>
      <c r="R56" s="145"/>
      <c r="S56" s="145"/>
      <c r="T56" s="145"/>
    </row>
    <row r="57" spans="2:20" s="11" customFormat="1" ht="13.5" thickTop="1">
      <c r="C57" s="13"/>
      <c r="E57" s="173"/>
      <c r="F57" s="173"/>
      <c r="G57" s="174"/>
      <c r="H57" s="175"/>
      <c r="I57" s="176"/>
      <c r="J57" s="176"/>
      <c r="K57" s="176"/>
      <c r="L57" s="176"/>
      <c r="O57" s="13"/>
      <c r="P57" s="13"/>
      <c r="Q57" s="13"/>
      <c r="R57" s="13"/>
      <c r="S57" s="13"/>
      <c r="T57" s="13"/>
    </row>
    <row r="58" spans="2:20" s="182" customFormat="1">
      <c r="B58" s="177"/>
      <c r="C58" s="178"/>
      <c r="D58" s="179"/>
      <c r="E58" s="179"/>
      <c r="F58" s="179"/>
      <c r="G58" s="180"/>
      <c r="H58" s="180"/>
      <c r="I58" s="181"/>
      <c r="J58" s="181"/>
      <c r="K58" s="181"/>
      <c r="L58" s="181"/>
      <c r="O58" s="125"/>
      <c r="P58" s="125"/>
      <c r="Q58" s="125"/>
      <c r="R58" s="125"/>
      <c r="S58" s="125"/>
      <c r="T58" s="125"/>
    </row>
    <row r="59" spans="2:20" s="11" customFormat="1">
      <c r="O59" s="13"/>
      <c r="P59" s="13"/>
      <c r="Q59" s="13"/>
      <c r="R59" s="13"/>
      <c r="S59" s="13"/>
      <c r="T59" s="13"/>
    </row>
    <row r="60" spans="2:20" s="11" customFormat="1">
      <c r="O60" s="13"/>
      <c r="P60" s="13"/>
      <c r="Q60" s="13"/>
      <c r="R60" s="13"/>
      <c r="S60" s="13"/>
      <c r="T60" s="13"/>
    </row>
    <row r="61" spans="2:20" s="11" customFormat="1">
      <c r="O61" s="13"/>
      <c r="P61" s="13"/>
      <c r="Q61" s="13"/>
      <c r="R61" s="13"/>
      <c r="S61" s="13"/>
      <c r="T61" s="13"/>
    </row>
    <row r="62" spans="2:20" s="11" customFormat="1">
      <c r="O62" s="13"/>
      <c r="P62" s="13"/>
      <c r="Q62" s="13"/>
      <c r="R62" s="13"/>
      <c r="S62" s="13"/>
      <c r="T62" s="13"/>
    </row>
    <row r="63" spans="2:20" s="11" customFormat="1">
      <c r="O63" s="13"/>
      <c r="P63" s="13"/>
      <c r="Q63" s="13"/>
      <c r="R63" s="13"/>
      <c r="S63" s="13"/>
      <c r="T63" s="13"/>
    </row>
    <row r="64" spans="2:20" s="11" customFormat="1">
      <c r="O64" s="13"/>
      <c r="P64" s="13"/>
      <c r="Q64" s="13"/>
      <c r="R64" s="13"/>
      <c r="S64" s="13"/>
      <c r="T64" s="13"/>
    </row>
    <row r="65" spans="15:20" s="11" customFormat="1">
      <c r="O65" s="13"/>
      <c r="P65" s="13"/>
      <c r="Q65" s="13"/>
      <c r="R65" s="13"/>
      <c r="S65" s="13"/>
      <c r="T65" s="13"/>
    </row>
    <row r="66" spans="15:20" s="11" customFormat="1">
      <c r="O66" s="13"/>
      <c r="P66" s="13"/>
      <c r="Q66" s="13"/>
      <c r="R66" s="13"/>
      <c r="S66" s="13"/>
      <c r="T66" s="13"/>
    </row>
    <row r="67" spans="15:20" s="11" customFormat="1">
      <c r="O67" s="13"/>
      <c r="P67" s="13"/>
      <c r="Q67" s="13"/>
      <c r="R67" s="13"/>
      <c r="S67" s="13"/>
      <c r="T67" s="13"/>
    </row>
    <row r="68" spans="15:20" s="11" customFormat="1">
      <c r="O68" s="13"/>
      <c r="P68" s="13"/>
      <c r="Q68" s="13"/>
      <c r="R68" s="13"/>
      <c r="S68" s="13"/>
      <c r="T68" s="13"/>
    </row>
    <row r="69" spans="15:20" s="11" customFormat="1">
      <c r="O69" s="13"/>
      <c r="P69" s="13"/>
      <c r="Q69" s="13"/>
      <c r="R69" s="13"/>
      <c r="S69" s="13"/>
      <c r="T69" s="13"/>
    </row>
    <row r="70" spans="15:20" s="11" customFormat="1">
      <c r="O70" s="13"/>
      <c r="P70" s="13"/>
      <c r="Q70" s="13"/>
      <c r="R70" s="13"/>
      <c r="S70" s="13"/>
      <c r="T70" s="13"/>
    </row>
    <row r="71" spans="15:20" s="11" customFormat="1">
      <c r="O71" s="13"/>
      <c r="P71" s="13"/>
      <c r="Q71" s="13"/>
      <c r="R71" s="13"/>
      <c r="S71" s="13"/>
      <c r="T71" s="13"/>
    </row>
    <row r="72" spans="15:20" s="11" customFormat="1">
      <c r="O72" s="13"/>
      <c r="P72" s="13"/>
      <c r="Q72" s="13"/>
      <c r="R72" s="13"/>
      <c r="S72" s="13"/>
      <c r="T72" s="13"/>
    </row>
    <row r="73" spans="15:20" s="11" customFormat="1">
      <c r="O73" s="13"/>
      <c r="P73" s="13"/>
      <c r="Q73" s="13"/>
      <c r="R73" s="13"/>
      <c r="S73" s="13"/>
      <c r="T73" s="13"/>
    </row>
    <row r="74" spans="15:20" s="11" customFormat="1">
      <c r="O74" s="13"/>
      <c r="P74" s="13"/>
      <c r="Q74" s="13"/>
      <c r="R74" s="13"/>
      <c r="S74" s="13"/>
      <c r="T74" s="13"/>
    </row>
    <row r="75" spans="15:20" s="11" customFormat="1">
      <c r="O75" s="13"/>
      <c r="P75" s="13"/>
      <c r="Q75" s="13"/>
      <c r="R75" s="13"/>
      <c r="S75" s="13"/>
      <c r="T75" s="13"/>
    </row>
    <row r="76" spans="15:20" s="11" customFormat="1">
      <c r="O76" s="13"/>
      <c r="P76" s="13"/>
      <c r="Q76" s="13"/>
      <c r="R76" s="13"/>
      <c r="S76" s="13"/>
      <c r="T76" s="13"/>
    </row>
    <row r="77" spans="15:20" s="11" customFormat="1">
      <c r="O77" s="13"/>
      <c r="P77" s="13"/>
      <c r="Q77" s="13"/>
      <c r="R77" s="13"/>
      <c r="S77" s="13"/>
      <c r="T77" s="13"/>
    </row>
    <row r="78" spans="15:20" s="11" customFormat="1">
      <c r="O78" s="13"/>
      <c r="P78" s="13"/>
      <c r="Q78" s="13"/>
      <c r="R78" s="13"/>
      <c r="S78" s="13"/>
      <c r="T78" s="13"/>
    </row>
    <row r="79" spans="15:20" s="11" customFormat="1">
      <c r="O79" s="13"/>
      <c r="P79" s="13"/>
      <c r="Q79" s="13"/>
      <c r="R79" s="13"/>
      <c r="S79" s="13"/>
      <c r="T79" s="13"/>
    </row>
    <row r="80" spans="15:20" s="11" customFormat="1">
      <c r="O80" s="13"/>
      <c r="P80" s="13"/>
      <c r="Q80" s="13"/>
      <c r="R80" s="13"/>
      <c r="S80" s="13"/>
      <c r="T80" s="13"/>
    </row>
    <row r="81" spans="15:20" s="11" customFormat="1">
      <c r="O81" s="13"/>
      <c r="P81" s="13"/>
      <c r="Q81" s="13"/>
      <c r="R81" s="13"/>
      <c r="S81" s="13"/>
      <c r="T81" s="13"/>
    </row>
    <row r="82" spans="15:20" s="11" customFormat="1">
      <c r="O82" s="13"/>
      <c r="P82" s="13"/>
      <c r="Q82" s="13"/>
      <c r="R82" s="13"/>
      <c r="S82" s="13"/>
      <c r="T82" s="13"/>
    </row>
    <row r="83" spans="15:20" s="11" customFormat="1">
      <c r="O83" s="13"/>
      <c r="P83" s="13"/>
      <c r="Q83" s="13"/>
      <c r="R83" s="13"/>
      <c r="S83" s="13"/>
      <c r="T83" s="13"/>
    </row>
    <row r="84" spans="15:20" s="11" customFormat="1">
      <c r="O84" s="13"/>
      <c r="P84" s="13"/>
      <c r="Q84" s="13"/>
      <c r="R84" s="13"/>
      <c r="S84" s="13"/>
      <c r="T84" s="13"/>
    </row>
    <row r="85" spans="15:20" s="11" customFormat="1">
      <c r="O85" s="13"/>
      <c r="P85" s="13"/>
      <c r="Q85" s="13"/>
      <c r="R85" s="13"/>
      <c r="S85" s="13"/>
      <c r="T85" s="13"/>
    </row>
    <row r="86" spans="15:20" s="11" customFormat="1">
      <c r="O86" s="13"/>
      <c r="P86" s="13"/>
      <c r="Q86" s="13"/>
      <c r="R86" s="13"/>
      <c r="S86" s="13"/>
      <c r="T86" s="13"/>
    </row>
    <row r="87" spans="15:20" s="11" customFormat="1">
      <c r="O87" s="13"/>
      <c r="P87" s="13"/>
      <c r="Q87" s="13"/>
      <c r="R87" s="13"/>
      <c r="S87" s="13"/>
      <c r="T87" s="13"/>
    </row>
    <row r="88" spans="15:20" s="11" customFormat="1">
      <c r="O88" s="13"/>
      <c r="P88" s="13"/>
      <c r="Q88" s="13"/>
      <c r="R88" s="13"/>
      <c r="S88" s="13"/>
      <c r="T88" s="13"/>
    </row>
    <row r="89" spans="15:20" s="11" customFormat="1">
      <c r="O89" s="13"/>
      <c r="P89" s="13"/>
      <c r="Q89" s="13"/>
      <c r="R89" s="13"/>
      <c r="S89" s="13"/>
      <c r="T89" s="13"/>
    </row>
    <row r="90" spans="15:20" s="11" customFormat="1">
      <c r="O90" s="13"/>
      <c r="P90" s="13"/>
      <c r="Q90" s="13"/>
      <c r="R90" s="13"/>
      <c r="S90" s="13"/>
      <c r="T90" s="13"/>
    </row>
    <row r="91" spans="15:20" s="11" customFormat="1">
      <c r="O91" s="13"/>
      <c r="P91" s="13"/>
      <c r="Q91" s="13"/>
      <c r="R91" s="13"/>
      <c r="S91" s="13"/>
      <c r="T91" s="13"/>
    </row>
    <row r="92" spans="15:20" s="11" customFormat="1">
      <c r="O92" s="13"/>
      <c r="P92" s="13"/>
      <c r="Q92" s="13"/>
      <c r="R92" s="13"/>
      <c r="S92" s="13"/>
      <c r="T92" s="13"/>
    </row>
    <row r="93" spans="15:20" s="11" customFormat="1">
      <c r="O93" s="13"/>
      <c r="P93" s="13"/>
      <c r="Q93" s="13"/>
      <c r="R93" s="13"/>
      <c r="S93" s="13"/>
      <c r="T93" s="13"/>
    </row>
    <row r="94" spans="15:20" s="11" customFormat="1">
      <c r="O94" s="13"/>
      <c r="P94" s="13"/>
      <c r="Q94" s="13"/>
      <c r="R94" s="13"/>
      <c r="S94" s="13"/>
      <c r="T94" s="13"/>
    </row>
    <row r="95" spans="15:20" s="11" customFormat="1">
      <c r="O95" s="13"/>
      <c r="P95" s="13"/>
      <c r="Q95" s="13"/>
      <c r="R95" s="13"/>
      <c r="S95" s="13"/>
      <c r="T95" s="13"/>
    </row>
    <row r="96" spans="15:20" s="11" customFormat="1">
      <c r="O96" s="13"/>
      <c r="P96" s="13"/>
      <c r="Q96" s="13"/>
      <c r="R96" s="13"/>
      <c r="S96" s="13"/>
      <c r="T96" s="13"/>
    </row>
    <row r="97" spans="15:20" s="11" customFormat="1">
      <c r="O97" s="13"/>
      <c r="P97" s="13"/>
      <c r="Q97" s="13"/>
      <c r="R97" s="13"/>
      <c r="S97" s="13"/>
      <c r="T97" s="13"/>
    </row>
    <row r="98" spans="15:20" s="11" customFormat="1">
      <c r="O98" s="13"/>
      <c r="P98" s="13"/>
      <c r="Q98" s="13"/>
      <c r="R98" s="13"/>
      <c r="S98" s="13"/>
      <c r="T98" s="13"/>
    </row>
    <row r="99" spans="15:20" s="11" customFormat="1">
      <c r="O99" s="13"/>
      <c r="P99" s="13"/>
      <c r="Q99" s="13"/>
      <c r="R99" s="13"/>
      <c r="S99" s="13"/>
      <c r="T99" s="13"/>
    </row>
    <row r="100" spans="15:20" s="11" customFormat="1">
      <c r="O100" s="13"/>
      <c r="P100" s="13"/>
      <c r="Q100" s="13"/>
      <c r="R100" s="13"/>
      <c r="S100" s="13"/>
      <c r="T100" s="13"/>
    </row>
    <row r="101" spans="15:20" s="11" customFormat="1">
      <c r="O101" s="13"/>
      <c r="P101" s="13"/>
      <c r="Q101" s="13"/>
      <c r="R101" s="13"/>
      <c r="S101" s="13"/>
      <c r="T101" s="13"/>
    </row>
    <row r="102" spans="15:20" s="11" customFormat="1">
      <c r="O102" s="13"/>
      <c r="P102" s="13"/>
      <c r="Q102" s="13"/>
      <c r="R102" s="13"/>
      <c r="S102" s="13"/>
      <c r="T102" s="13"/>
    </row>
    <row r="103" spans="15:20" s="11" customFormat="1">
      <c r="O103" s="13"/>
      <c r="P103" s="13"/>
      <c r="Q103" s="13"/>
      <c r="R103" s="13"/>
      <c r="S103" s="13"/>
      <c r="T103" s="13"/>
    </row>
    <row r="104" spans="15:20" s="11" customFormat="1">
      <c r="O104" s="13"/>
      <c r="P104" s="13"/>
      <c r="Q104" s="13"/>
      <c r="R104" s="13"/>
      <c r="S104" s="13"/>
      <c r="T104" s="13"/>
    </row>
    <row r="105" spans="15:20" s="11" customFormat="1">
      <c r="O105" s="13"/>
      <c r="P105" s="13"/>
      <c r="Q105" s="13"/>
      <c r="R105" s="13"/>
      <c r="S105" s="13"/>
      <c r="T105" s="13"/>
    </row>
    <row r="106" spans="15:20" s="11" customFormat="1">
      <c r="O106" s="13"/>
      <c r="P106" s="13"/>
      <c r="Q106" s="13"/>
      <c r="R106" s="13"/>
      <c r="S106" s="13"/>
      <c r="T106" s="13"/>
    </row>
    <row r="107" spans="15:20" s="11" customFormat="1">
      <c r="O107" s="13"/>
      <c r="P107" s="13"/>
      <c r="Q107" s="13"/>
      <c r="R107" s="13"/>
      <c r="S107" s="13"/>
      <c r="T107" s="13"/>
    </row>
    <row r="108" spans="15:20" s="11" customFormat="1">
      <c r="O108" s="13"/>
      <c r="P108" s="13"/>
      <c r="Q108" s="13"/>
      <c r="R108" s="13"/>
      <c r="S108" s="13"/>
      <c r="T108" s="13"/>
    </row>
    <row r="109" spans="15:20" s="11" customFormat="1">
      <c r="O109" s="13"/>
      <c r="P109" s="13"/>
      <c r="Q109" s="13"/>
      <c r="R109" s="13"/>
      <c r="S109" s="13"/>
      <c r="T109" s="13"/>
    </row>
    <row r="110" spans="15:20" s="11" customFormat="1">
      <c r="O110" s="13"/>
      <c r="P110" s="13"/>
      <c r="Q110" s="13"/>
      <c r="R110" s="13"/>
      <c r="S110" s="13"/>
      <c r="T110" s="13"/>
    </row>
    <row r="111" spans="15:20" s="11" customFormat="1">
      <c r="O111" s="13"/>
      <c r="P111" s="13"/>
      <c r="Q111" s="13"/>
      <c r="R111" s="13"/>
      <c r="S111" s="13"/>
      <c r="T111" s="13"/>
    </row>
    <row r="112" spans="15:20" s="11" customFormat="1">
      <c r="O112" s="13"/>
      <c r="P112" s="13"/>
      <c r="Q112" s="13"/>
      <c r="R112" s="13"/>
      <c r="S112" s="13"/>
      <c r="T112" s="13"/>
    </row>
    <row r="113" spans="15:20" s="11" customFormat="1">
      <c r="O113" s="13"/>
      <c r="P113" s="13"/>
      <c r="Q113" s="13"/>
      <c r="R113" s="13"/>
      <c r="S113" s="13"/>
      <c r="T113" s="13"/>
    </row>
    <row r="114" spans="15:20" s="11" customFormat="1">
      <c r="O114" s="13"/>
      <c r="P114" s="13"/>
      <c r="Q114" s="13"/>
      <c r="R114" s="13"/>
      <c r="S114" s="13"/>
      <c r="T114" s="13"/>
    </row>
    <row r="115" spans="15:20" s="11" customFormat="1">
      <c r="O115" s="13"/>
      <c r="P115" s="13"/>
      <c r="Q115" s="13"/>
      <c r="R115" s="13"/>
      <c r="S115" s="13"/>
      <c r="T115" s="13"/>
    </row>
    <row r="116" spans="15:20" s="11" customFormat="1">
      <c r="O116" s="13"/>
      <c r="P116" s="13"/>
      <c r="Q116" s="13"/>
      <c r="R116" s="13"/>
      <c r="S116" s="13"/>
      <c r="T116" s="13"/>
    </row>
    <row r="117" spans="15:20" s="11" customFormat="1">
      <c r="O117" s="13"/>
      <c r="P117" s="13"/>
      <c r="Q117" s="13"/>
      <c r="R117" s="13"/>
      <c r="S117" s="13"/>
      <c r="T117" s="13"/>
    </row>
    <row r="118" spans="15:20" s="11" customFormat="1">
      <c r="O118" s="13"/>
      <c r="P118" s="13"/>
      <c r="Q118" s="13"/>
      <c r="R118" s="13"/>
      <c r="S118" s="13"/>
      <c r="T118" s="13"/>
    </row>
    <row r="119" spans="15:20" s="11" customFormat="1">
      <c r="O119" s="13"/>
      <c r="P119" s="13"/>
      <c r="Q119" s="13"/>
      <c r="R119" s="13"/>
      <c r="S119" s="13"/>
      <c r="T119" s="13"/>
    </row>
    <row r="120" spans="15:20" s="11" customFormat="1">
      <c r="O120" s="13"/>
      <c r="P120" s="13"/>
      <c r="Q120" s="13"/>
      <c r="R120" s="13"/>
      <c r="S120" s="13"/>
      <c r="T120" s="13"/>
    </row>
    <row r="121" spans="15:20" s="11" customFormat="1">
      <c r="O121" s="13"/>
      <c r="P121" s="13"/>
      <c r="Q121" s="13"/>
      <c r="R121" s="13"/>
      <c r="S121" s="13"/>
      <c r="T121" s="13"/>
    </row>
    <row r="122" spans="15:20" s="11" customFormat="1">
      <c r="O122" s="13"/>
      <c r="P122" s="13"/>
      <c r="Q122" s="13"/>
      <c r="R122" s="13"/>
      <c r="S122" s="13"/>
      <c r="T122" s="13"/>
    </row>
    <row r="123" spans="15:20" s="11" customFormat="1">
      <c r="O123" s="13"/>
      <c r="P123" s="13"/>
      <c r="Q123" s="13"/>
      <c r="R123" s="13"/>
      <c r="S123" s="13"/>
      <c r="T123" s="13"/>
    </row>
    <row r="124" spans="15:20" s="11" customFormat="1">
      <c r="O124" s="13"/>
      <c r="P124" s="13"/>
      <c r="Q124" s="13"/>
      <c r="R124" s="13"/>
      <c r="S124" s="13"/>
      <c r="T124" s="13"/>
    </row>
    <row r="125" spans="15:20" s="11" customFormat="1">
      <c r="O125" s="13"/>
      <c r="P125" s="13"/>
      <c r="Q125" s="13"/>
      <c r="R125" s="13"/>
      <c r="S125" s="13"/>
      <c r="T125" s="13"/>
    </row>
    <row r="126" spans="15:20" s="11" customFormat="1">
      <c r="O126" s="13"/>
      <c r="P126" s="13"/>
      <c r="Q126" s="13"/>
      <c r="R126" s="13"/>
      <c r="S126" s="13"/>
      <c r="T126" s="13"/>
    </row>
    <row r="127" spans="15:20" s="11" customFormat="1">
      <c r="O127" s="13"/>
      <c r="P127" s="13"/>
      <c r="Q127" s="13"/>
      <c r="R127" s="13"/>
      <c r="S127" s="13"/>
      <c r="T127" s="13"/>
    </row>
    <row r="128" spans="15:20" s="11" customFormat="1">
      <c r="O128" s="13"/>
      <c r="P128" s="13"/>
      <c r="Q128" s="13"/>
      <c r="R128" s="13"/>
      <c r="S128" s="13"/>
      <c r="T128" s="13"/>
    </row>
    <row r="129" spans="15:20" s="11" customFormat="1">
      <c r="O129" s="13"/>
      <c r="P129" s="13"/>
      <c r="Q129" s="13"/>
      <c r="R129" s="13"/>
      <c r="S129" s="13"/>
      <c r="T129" s="13"/>
    </row>
    <row r="130" spans="15:20" s="11" customFormat="1">
      <c r="O130" s="13"/>
      <c r="P130" s="13"/>
      <c r="Q130" s="13"/>
      <c r="R130" s="13"/>
      <c r="S130" s="13"/>
      <c r="T130" s="13"/>
    </row>
    <row r="131" spans="15:20" s="11" customFormat="1">
      <c r="O131" s="13"/>
      <c r="P131" s="13"/>
      <c r="Q131" s="13"/>
      <c r="R131" s="13"/>
      <c r="S131" s="13"/>
      <c r="T131" s="13"/>
    </row>
    <row r="132" spans="15:20" s="11" customFormat="1">
      <c r="O132" s="13"/>
      <c r="P132" s="13"/>
      <c r="Q132" s="13"/>
      <c r="R132" s="13"/>
      <c r="S132" s="13"/>
      <c r="T132" s="13"/>
    </row>
    <row r="133" spans="15:20" s="11" customFormat="1">
      <c r="O133" s="13"/>
      <c r="P133" s="13"/>
      <c r="Q133" s="13"/>
      <c r="R133" s="13"/>
      <c r="S133" s="13"/>
      <c r="T133" s="13"/>
    </row>
    <row r="134" spans="15:20" s="11" customFormat="1">
      <c r="O134" s="13"/>
      <c r="P134" s="13"/>
      <c r="Q134" s="13"/>
      <c r="R134" s="13"/>
      <c r="S134" s="13"/>
      <c r="T134" s="13"/>
    </row>
    <row r="135" spans="15:20" s="11" customFormat="1">
      <c r="O135" s="13"/>
      <c r="P135" s="13"/>
      <c r="Q135" s="13"/>
      <c r="R135" s="13"/>
      <c r="S135" s="13"/>
      <c r="T135" s="13"/>
    </row>
    <row r="136" spans="15:20" s="11" customFormat="1">
      <c r="O136" s="13"/>
      <c r="P136" s="13"/>
      <c r="Q136" s="13"/>
      <c r="R136" s="13"/>
      <c r="S136" s="13"/>
      <c r="T136" s="13"/>
    </row>
    <row r="137" spans="15:20" s="11" customFormat="1">
      <c r="O137" s="13"/>
      <c r="P137" s="13"/>
      <c r="Q137" s="13"/>
      <c r="R137" s="13"/>
      <c r="S137" s="13"/>
      <c r="T137" s="13"/>
    </row>
    <row r="138" spans="15:20" s="11" customFormat="1">
      <c r="O138" s="13"/>
      <c r="P138" s="13"/>
      <c r="Q138" s="13"/>
      <c r="R138" s="13"/>
      <c r="S138" s="13"/>
      <c r="T138" s="13"/>
    </row>
    <row r="139" spans="15:20" s="11" customFormat="1">
      <c r="O139" s="13"/>
      <c r="P139" s="13"/>
      <c r="Q139" s="13"/>
      <c r="R139" s="13"/>
      <c r="S139" s="13"/>
      <c r="T139" s="13"/>
    </row>
    <row r="140" spans="15:20" s="11" customFormat="1">
      <c r="O140" s="13"/>
      <c r="P140" s="13"/>
      <c r="Q140" s="13"/>
      <c r="R140" s="13"/>
      <c r="S140" s="13"/>
      <c r="T140" s="13"/>
    </row>
    <row r="141" spans="15:20" s="11" customFormat="1">
      <c r="O141" s="13"/>
      <c r="P141" s="13"/>
      <c r="Q141" s="13"/>
      <c r="R141" s="13"/>
      <c r="S141" s="13"/>
      <c r="T141" s="13"/>
    </row>
    <row r="142" spans="15:20" s="11" customFormat="1">
      <c r="O142" s="13"/>
      <c r="P142" s="13"/>
      <c r="Q142" s="13"/>
      <c r="R142" s="13"/>
      <c r="S142" s="13"/>
      <c r="T142" s="13"/>
    </row>
    <row r="143" spans="15:20" s="11" customFormat="1">
      <c r="O143" s="13"/>
      <c r="P143" s="13"/>
      <c r="Q143" s="13"/>
      <c r="R143" s="13"/>
      <c r="S143" s="13"/>
      <c r="T143" s="13"/>
    </row>
    <row r="144" spans="15:20" s="11" customFormat="1">
      <c r="O144" s="13"/>
      <c r="P144" s="13"/>
      <c r="Q144" s="13"/>
      <c r="R144" s="13"/>
      <c r="S144" s="13"/>
      <c r="T144" s="13"/>
    </row>
    <row r="145" spans="15:20" s="11" customFormat="1">
      <c r="O145" s="13"/>
      <c r="P145" s="13"/>
      <c r="Q145" s="13"/>
      <c r="R145" s="13"/>
      <c r="S145" s="13"/>
      <c r="T145" s="13"/>
    </row>
    <row r="146" spans="15:20" s="11" customFormat="1">
      <c r="O146" s="13"/>
      <c r="P146" s="13"/>
      <c r="Q146" s="13"/>
      <c r="R146" s="13"/>
      <c r="S146" s="13"/>
      <c r="T146" s="13"/>
    </row>
    <row r="147" spans="15:20" s="11" customFormat="1">
      <c r="O147" s="13"/>
      <c r="P147" s="13"/>
      <c r="Q147" s="13"/>
      <c r="R147" s="13"/>
      <c r="S147" s="13"/>
      <c r="T147" s="13"/>
    </row>
    <row r="148" spans="15:20" s="11" customFormat="1">
      <c r="O148" s="13"/>
      <c r="P148" s="13"/>
      <c r="Q148" s="13"/>
      <c r="R148" s="13"/>
      <c r="S148" s="13"/>
      <c r="T148" s="13"/>
    </row>
    <row r="149" spans="15:20" s="11" customFormat="1">
      <c r="O149" s="13"/>
      <c r="P149" s="13"/>
      <c r="Q149" s="13"/>
      <c r="R149" s="13"/>
      <c r="S149" s="13"/>
      <c r="T149" s="13"/>
    </row>
    <row r="150" spans="15:20" s="11" customFormat="1">
      <c r="O150" s="13"/>
      <c r="P150" s="13"/>
      <c r="Q150" s="13"/>
      <c r="R150" s="13"/>
      <c r="S150" s="13"/>
      <c r="T150" s="13"/>
    </row>
    <row r="151" spans="15:20" s="11" customFormat="1">
      <c r="O151" s="13"/>
      <c r="P151" s="13"/>
      <c r="Q151" s="13"/>
      <c r="R151" s="13"/>
      <c r="S151" s="13"/>
      <c r="T151" s="13"/>
    </row>
    <row r="152" spans="15:20" s="11" customFormat="1">
      <c r="O152" s="13"/>
      <c r="P152" s="13"/>
      <c r="Q152" s="13"/>
      <c r="R152" s="13"/>
      <c r="S152" s="13"/>
      <c r="T152" s="13"/>
    </row>
    <row r="153" spans="15:20" s="11" customFormat="1">
      <c r="O153" s="13"/>
      <c r="P153" s="13"/>
      <c r="Q153" s="13"/>
      <c r="R153" s="13"/>
      <c r="S153" s="13"/>
      <c r="T153" s="13"/>
    </row>
    <row r="154" spans="15:20" s="11" customFormat="1">
      <c r="O154" s="13"/>
      <c r="P154" s="13"/>
      <c r="Q154" s="13"/>
      <c r="R154" s="13"/>
      <c r="S154" s="13"/>
      <c r="T154" s="13"/>
    </row>
    <row r="155" spans="15:20" s="11" customFormat="1">
      <c r="O155" s="13"/>
      <c r="P155" s="13"/>
      <c r="Q155" s="13"/>
      <c r="R155" s="13"/>
      <c r="S155" s="13"/>
      <c r="T155" s="13"/>
    </row>
    <row r="156" spans="15:20" s="11" customFormat="1">
      <c r="O156" s="13"/>
      <c r="P156" s="13"/>
      <c r="Q156" s="13"/>
      <c r="R156" s="13"/>
      <c r="S156" s="13"/>
      <c r="T156" s="13"/>
    </row>
    <row r="157" spans="15:20" s="11" customFormat="1">
      <c r="O157" s="13"/>
      <c r="P157" s="13"/>
      <c r="Q157" s="13"/>
      <c r="R157" s="13"/>
      <c r="S157" s="13"/>
      <c r="T157" s="13"/>
    </row>
    <row r="158" spans="15:20" s="11" customFormat="1">
      <c r="O158" s="13"/>
      <c r="P158" s="13"/>
      <c r="Q158" s="13"/>
      <c r="R158" s="13"/>
      <c r="S158" s="13"/>
      <c r="T158" s="13"/>
    </row>
    <row r="159" spans="15:20" s="11" customFormat="1">
      <c r="O159" s="13"/>
      <c r="P159" s="13"/>
      <c r="Q159" s="13"/>
      <c r="R159" s="13"/>
      <c r="S159" s="13"/>
      <c r="T159" s="13"/>
    </row>
    <row r="160" spans="15:20" s="11" customFormat="1">
      <c r="O160" s="13"/>
      <c r="P160" s="13"/>
      <c r="Q160" s="13"/>
      <c r="R160" s="13"/>
      <c r="S160" s="13"/>
      <c r="T160" s="13"/>
    </row>
    <row r="161" spans="15:20" s="11" customFormat="1">
      <c r="O161" s="13"/>
      <c r="P161" s="13"/>
      <c r="Q161" s="13"/>
      <c r="R161" s="13"/>
      <c r="S161" s="13"/>
      <c r="T161" s="13"/>
    </row>
    <row r="162" spans="15:20" s="11" customFormat="1">
      <c r="O162" s="13"/>
      <c r="P162" s="13"/>
      <c r="Q162" s="13"/>
      <c r="R162" s="13"/>
      <c r="S162" s="13"/>
      <c r="T162" s="13"/>
    </row>
    <row r="163" spans="15:20" s="11" customFormat="1">
      <c r="O163" s="13"/>
      <c r="P163" s="13"/>
      <c r="Q163" s="13"/>
      <c r="R163" s="13"/>
      <c r="S163" s="13"/>
      <c r="T163" s="13"/>
    </row>
    <row r="164" spans="15:20" s="11" customFormat="1">
      <c r="O164" s="13"/>
      <c r="P164" s="13"/>
      <c r="Q164" s="13"/>
      <c r="R164" s="13"/>
      <c r="S164" s="13"/>
      <c r="T164" s="13"/>
    </row>
    <row r="165" spans="15:20" s="11" customFormat="1">
      <c r="O165" s="13"/>
      <c r="P165" s="13"/>
      <c r="Q165" s="13"/>
      <c r="R165" s="13"/>
      <c r="S165" s="13"/>
      <c r="T165" s="13"/>
    </row>
    <row r="166" spans="15:20" s="11" customFormat="1">
      <c r="O166" s="13"/>
      <c r="P166" s="13"/>
      <c r="Q166" s="13"/>
      <c r="R166" s="13"/>
      <c r="S166" s="13"/>
      <c r="T166" s="13"/>
    </row>
    <row r="167" spans="15:20" s="11" customFormat="1">
      <c r="O167" s="13"/>
      <c r="P167" s="13"/>
      <c r="Q167" s="13"/>
      <c r="R167" s="13"/>
      <c r="S167" s="13"/>
      <c r="T167" s="13"/>
    </row>
    <row r="168" spans="15:20" s="11" customFormat="1">
      <c r="O168" s="13"/>
      <c r="P168" s="13"/>
      <c r="Q168" s="13"/>
      <c r="R168" s="13"/>
      <c r="S168" s="13"/>
      <c r="T168" s="13"/>
    </row>
    <row r="169" spans="15:20" s="11" customFormat="1">
      <c r="O169" s="13"/>
      <c r="P169" s="13"/>
      <c r="Q169" s="13"/>
      <c r="R169" s="13"/>
      <c r="S169" s="13"/>
      <c r="T169" s="13"/>
    </row>
    <row r="170" spans="15:20" s="11" customFormat="1">
      <c r="O170" s="13"/>
      <c r="P170" s="13"/>
      <c r="Q170" s="13"/>
      <c r="R170" s="13"/>
      <c r="S170" s="13"/>
      <c r="T170" s="13"/>
    </row>
    <row r="171" spans="15:20" s="11" customFormat="1">
      <c r="O171" s="13"/>
      <c r="P171" s="13"/>
      <c r="Q171" s="13"/>
      <c r="R171" s="13"/>
      <c r="S171" s="13"/>
      <c r="T171" s="13"/>
    </row>
    <row r="172" spans="15:20" s="11" customFormat="1">
      <c r="O172" s="13"/>
      <c r="P172" s="13"/>
      <c r="Q172" s="13"/>
      <c r="R172" s="13"/>
      <c r="S172" s="13"/>
      <c r="T172" s="13"/>
    </row>
    <row r="173" spans="15:20" s="11" customFormat="1">
      <c r="O173" s="13"/>
      <c r="P173" s="13"/>
      <c r="Q173" s="13"/>
      <c r="R173" s="13"/>
      <c r="S173" s="13"/>
      <c r="T173" s="13"/>
    </row>
    <row r="174" spans="15:20" s="11" customFormat="1">
      <c r="O174" s="13"/>
      <c r="P174" s="13"/>
      <c r="Q174" s="13"/>
      <c r="R174" s="13"/>
      <c r="S174" s="13"/>
      <c r="T174" s="13"/>
    </row>
    <row r="175" spans="15:20" s="11" customFormat="1">
      <c r="O175" s="13"/>
      <c r="P175" s="13"/>
      <c r="Q175" s="13"/>
      <c r="R175" s="13"/>
      <c r="S175" s="13"/>
      <c r="T175" s="13"/>
    </row>
    <row r="176" spans="15:20" s="11" customFormat="1">
      <c r="O176" s="13"/>
      <c r="P176" s="13"/>
      <c r="Q176" s="13"/>
      <c r="R176" s="13"/>
      <c r="S176" s="13"/>
      <c r="T176" s="13"/>
    </row>
    <row r="177" spans="15:20" s="11" customFormat="1">
      <c r="O177" s="13"/>
      <c r="P177" s="13"/>
      <c r="Q177" s="13"/>
      <c r="R177" s="13"/>
      <c r="S177" s="13"/>
      <c r="T177" s="13"/>
    </row>
    <row r="178" spans="15:20" s="11" customFormat="1">
      <c r="O178" s="13"/>
      <c r="P178" s="13"/>
      <c r="Q178" s="13"/>
      <c r="R178" s="13"/>
      <c r="S178" s="13"/>
      <c r="T178" s="13"/>
    </row>
    <row r="179" spans="15:20" s="11" customFormat="1">
      <c r="O179" s="13"/>
      <c r="P179" s="13"/>
      <c r="Q179" s="13"/>
      <c r="R179" s="13"/>
      <c r="S179" s="13"/>
      <c r="T179" s="13"/>
    </row>
    <row r="180" spans="15:20" s="11" customFormat="1">
      <c r="O180" s="13"/>
      <c r="P180" s="13"/>
      <c r="Q180" s="13"/>
      <c r="R180" s="13"/>
      <c r="S180" s="13"/>
      <c r="T180" s="13"/>
    </row>
    <row r="181" spans="15:20" s="11" customFormat="1">
      <c r="O181" s="13"/>
      <c r="P181" s="13"/>
      <c r="Q181" s="13"/>
      <c r="R181" s="13"/>
      <c r="S181" s="13"/>
      <c r="T181" s="13"/>
    </row>
    <row r="182" spans="15:20" s="11" customFormat="1">
      <c r="O182" s="13"/>
      <c r="P182" s="13"/>
      <c r="Q182" s="13"/>
      <c r="R182" s="13"/>
      <c r="S182" s="13"/>
      <c r="T182" s="13"/>
    </row>
    <row r="183" spans="15:20" s="11" customFormat="1">
      <c r="O183" s="13"/>
      <c r="P183" s="13"/>
      <c r="Q183" s="13"/>
      <c r="R183" s="13"/>
      <c r="S183" s="13"/>
      <c r="T183" s="13"/>
    </row>
    <row r="184" spans="15:20" s="11" customFormat="1">
      <c r="O184" s="13"/>
      <c r="P184" s="13"/>
      <c r="Q184" s="13"/>
      <c r="R184" s="13"/>
      <c r="S184" s="13"/>
      <c r="T184" s="13"/>
    </row>
    <row r="185" spans="15:20" s="11" customFormat="1">
      <c r="O185" s="13"/>
      <c r="P185" s="13"/>
      <c r="Q185" s="13"/>
      <c r="R185" s="13"/>
      <c r="S185" s="13"/>
      <c r="T185" s="13"/>
    </row>
    <row r="186" spans="15:20" s="11" customFormat="1">
      <c r="O186" s="13"/>
      <c r="P186" s="13"/>
      <c r="Q186" s="13"/>
      <c r="R186" s="13"/>
      <c r="S186" s="13"/>
      <c r="T186" s="13"/>
    </row>
    <row r="187" spans="15:20" s="11" customFormat="1">
      <c r="O187" s="13"/>
      <c r="P187" s="13"/>
      <c r="Q187" s="13"/>
      <c r="R187" s="13"/>
      <c r="S187" s="13"/>
      <c r="T187" s="13"/>
    </row>
    <row r="188" spans="15:20" s="11" customFormat="1">
      <c r="O188" s="13"/>
      <c r="P188" s="13"/>
      <c r="Q188" s="13"/>
      <c r="R188" s="13"/>
      <c r="S188" s="13"/>
      <c r="T188" s="13"/>
    </row>
    <row r="189" spans="15:20" s="11" customFormat="1">
      <c r="O189" s="13"/>
      <c r="P189" s="13"/>
      <c r="Q189" s="13"/>
      <c r="R189" s="13"/>
      <c r="S189" s="13"/>
      <c r="T189" s="13"/>
    </row>
    <row r="190" spans="15:20" s="11" customFormat="1">
      <c r="O190" s="13"/>
      <c r="P190" s="13"/>
      <c r="Q190" s="13"/>
      <c r="R190" s="13"/>
      <c r="S190" s="13"/>
      <c r="T190" s="13"/>
    </row>
    <row r="191" spans="15:20" s="11" customFormat="1">
      <c r="O191" s="13"/>
      <c r="P191" s="13"/>
      <c r="Q191" s="13"/>
      <c r="R191" s="13"/>
      <c r="S191" s="13"/>
      <c r="T191" s="13"/>
    </row>
    <row r="192" spans="15:20" s="11" customFormat="1">
      <c r="O192" s="13"/>
      <c r="P192" s="13"/>
      <c r="Q192" s="13"/>
      <c r="R192" s="13"/>
      <c r="S192" s="13"/>
      <c r="T192" s="13"/>
    </row>
    <row r="193" spans="15:20" s="11" customFormat="1">
      <c r="O193" s="13"/>
      <c r="P193" s="13"/>
      <c r="Q193" s="13"/>
      <c r="R193" s="13"/>
      <c r="S193" s="13"/>
      <c r="T193" s="13"/>
    </row>
    <row r="194" spans="15:20" s="11" customFormat="1">
      <c r="O194" s="13"/>
      <c r="P194" s="13"/>
      <c r="Q194" s="13"/>
      <c r="R194" s="13"/>
      <c r="S194" s="13"/>
      <c r="T194" s="13"/>
    </row>
    <row r="195" spans="15:20" s="11" customFormat="1">
      <c r="O195" s="13"/>
      <c r="P195" s="13"/>
      <c r="Q195" s="13"/>
      <c r="R195" s="13"/>
      <c r="S195" s="13"/>
      <c r="T195" s="13"/>
    </row>
    <row r="196" spans="15:20" s="11" customFormat="1">
      <c r="O196" s="13"/>
      <c r="P196" s="13"/>
      <c r="Q196" s="13"/>
      <c r="R196" s="13"/>
      <c r="S196" s="13"/>
      <c r="T196" s="13"/>
    </row>
    <row r="197" spans="15:20" s="11" customFormat="1">
      <c r="O197" s="13"/>
      <c r="P197" s="13"/>
      <c r="Q197" s="13"/>
      <c r="R197" s="13"/>
      <c r="S197" s="13"/>
      <c r="T197" s="13"/>
    </row>
    <row r="198" spans="15:20" s="11" customFormat="1">
      <c r="O198" s="13"/>
      <c r="P198" s="13"/>
      <c r="Q198" s="13"/>
      <c r="R198" s="13"/>
      <c r="S198" s="13"/>
      <c r="T198" s="13"/>
    </row>
    <row r="199" spans="15:20" s="11" customFormat="1">
      <c r="O199" s="13"/>
      <c r="P199" s="13"/>
      <c r="Q199" s="13"/>
      <c r="R199" s="13"/>
      <c r="S199" s="13"/>
      <c r="T199" s="13"/>
    </row>
    <row r="200" spans="15:20" s="11" customFormat="1">
      <c r="O200" s="13"/>
      <c r="P200" s="13"/>
      <c r="Q200" s="13"/>
      <c r="R200" s="13"/>
      <c r="S200" s="13"/>
      <c r="T200" s="13"/>
    </row>
    <row r="201" spans="15:20" s="11" customFormat="1">
      <c r="O201" s="13"/>
      <c r="P201" s="13"/>
      <c r="Q201" s="13"/>
      <c r="R201" s="13"/>
      <c r="S201" s="13"/>
      <c r="T201" s="13"/>
    </row>
    <row r="202" spans="15:20" s="11" customFormat="1">
      <c r="O202" s="13"/>
      <c r="P202" s="13"/>
      <c r="Q202" s="13"/>
      <c r="R202" s="13"/>
      <c r="S202" s="13"/>
      <c r="T202" s="13"/>
    </row>
    <row r="203" spans="15:20" s="11" customFormat="1">
      <c r="O203" s="13"/>
      <c r="P203" s="13"/>
      <c r="Q203" s="13"/>
      <c r="R203" s="13"/>
      <c r="S203" s="13"/>
      <c r="T203" s="13"/>
    </row>
    <row r="204" spans="15:20" s="11" customFormat="1">
      <c r="O204" s="13"/>
      <c r="P204" s="13"/>
      <c r="Q204" s="13"/>
      <c r="R204" s="13"/>
      <c r="S204" s="13"/>
      <c r="T204" s="13"/>
    </row>
    <row r="205" spans="15:20" s="11" customFormat="1">
      <c r="O205" s="13"/>
      <c r="P205" s="13"/>
      <c r="Q205" s="13"/>
      <c r="R205" s="13"/>
      <c r="S205" s="13"/>
      <c r="T205" s="13"/>
    </row>
    <row r="206" spans="15:20" s="11" customFormat="1">
      <c r="O206" s="13"/>
      <c r="P206" s="13"/>
      <c r="Q206" s="13"/>
      <c r="R206" s="13"/>
      <c r="S206" s="13"/>
      <c r="T206" s="13"/>
    </row>
    <row r="207" spans="15:20" s="11" customFormat="1">
      <c r="O207" s="13"/>
      <c r="P207" s="13"/>
      <c r="Q207" s="13"/>
      <c r="R207" s="13"/>
      <c r="S207" s="13"/>
      <c r="T207" s="13"/>
    </row>
    <row r="208" spans="15:20" s="11" customFormat="1">
      <c r="O208" s="13"/>
      <c r="P208" s="13"/>
      <c r="Q208" s="13"/>
      <c r="R208" s="13"/>
      <c r="S208" s="13"/>
      <c r="T208" s="13"/>
    </row>
    <row r="209" spans="15:20" s="11" customFormat="1">
      <c r="O209" s="13"/>
      <c r="P209" s="13"/>
      <c r="Q209" s="13"/>
      <c r="R209" s="13"/>
      <c r="S209" s="13"/>
      <c r="T209" s="13"/>
    </row>
    <row r="210" spans="15:20" s="11" customFormat="1">
      <c r="O210" s="13"/>
      <c r="P210" s="13"/>
      <c r="Q210" s="13"/>
      <c r="R210" s="13"/>
      <c r="S210" s="13"/>
      <c r="T210" s="13"/>
    </row>
    <row r="211" spans="15:20" s="11" customFormat="1">
      <c r="O211" s="13"/>
      <c r="P211" s="13"/>
      <c r="Q211" s="13"/>
      <c r="R211" s="13"/>
      <c r="S211" s="13"/>
      <c r="T211" s="13"/>
    </row>
    <row r="212" spans="15:20" s="11" customFormat="1">
      <c r="O212" s="13"/>
      <c r="P212" s="13"/>
      <c r="Q212" s="13"/>
      <c r="R212" s="13"/>
      <c r="S212" s="13"/>
      <c r="T212" s="13"/>
    </row>
    <row r="213" spans="15:20" s="11" customFormat="1">
      <c r="O213" s="13"/>
      <c r="P213" s="13"/>
      <c r="Q213" s="13"/>
      <c r="R213" s="13"/>
      <c r="S213" s="13"/>
      <c r="T213" s="13"/>
    </row>
    <row r="214" spans="15:20" s="11" customFormat="1">
      <c r="O214" s="13"/>
      <c r="P214" s="13"/>
      <c r="Q214" s="13"/>
      <c r="R214" s="13"/>
      <c r="S214" s="13"/>
      <c r="T214" s="13"/>
    </row>
    <row r="215" spans="15:20" s="11" customFormat="1">
      <c r="O215" s="13"/>
      <c r="P215" s="13"/>
      <c r="Q215" s="13"/>
      <c r="R215" s="13"/>
      <c r="S215" s="13"/>
      <c r="T215" s="13"/>
    </row>
    <row r="216" spans="15:20" s="11" customFormat="1">
      <c r="O216" s="13"/>
      <c r="P216" s="13"/>
      <c r="Q216" s="13"/>
      <c r="R216" s="13"/>
      <c r="S216" s="13"/>
      <c r="T216" s="13"/>
    </row>
    <row r="217" spans="15:20" s="11" customFormat="1">
      <c r="O217" s="13"/>
      <c r="P217" s="13"/>
      <c r="Q217" s="13"/>
      <c r="R217" s="13"/>
      <c r="S217" s="13"/>
      <c r="T217" s="13"/>
    </row>
    <row r="218" spans="15:20" s="11" customFormat="1">
      <c r="O218" s="13"/>
      <c r="P218" s="13"/>
      <c r="Q218" s="13"/>
      <c r="R218" s="13"/>
      <c r="S218" s="13"/>
      <c r="T218" s="13"/>
    </row>
    <row r="219" spans="15:20" s="11" customFormat="1">
      <c r="O219" s="13"/>
      <c r="P219" s="13"/>
      <c r="Q219" s="13"/>
      <c r="R219" s="13"/>
      <c r="S219" s="13"/>
      <c r="T219" s="13"/>
    </row>
    <row r="220" spans="15:20" s="11" customFormat="1">
      <c r="O220" s="13"/>
      <c r="P220" s="13"/>
      <c r="Q220" s="13"/>
      <c r="R220" s="13"/>
      <c r="S220" s="13"/>
      <c r="T220" s="13"/>
    </row>
    <row r="221" spans="15:20" s="11" customFormat="1">
      <c r="O221" s="13"/>
      <c r="P221" s="13"/>
      <c r="Q221" s="13"/>
      <c r="R221" s="13"/>
      <c r="S221" s="13"/>
      <c r="T221" s="13"/>
    </row>
    <row r="222" spans="15:20" s="11" customFormat="1">
      <c r="O222" s="13"/>
      <c r="P222" s="13"/>
      <c r="Q222" s="13"/>
      <c r="R222" s="13"/>
      <c r="S222" s="13"/>
      <c r="T222" s="13"/>
    </row>
    <row r="223" spans="15:20" s="11" customFormat="1">
      <c r="O223" s="13"/>
      <c r="P223" s="13"/>
      <c r="Q223" s="13"/>
      <c r="R223" s="13"/>
      <c r="S223" s="13"/>
      <c r="T223" s="13"/>
    </row>
    <row r="224" spans="15:20" s="11" customFormat="1">
      <c r="O224" s="13"/>
      <c r="P224" s="13"/>
      <c r="Q224" s="13"/>
      <c r="R224" s="13"/>
      <c r="S224" s="13"/>
      <c r="T224" s="13"/>
    </row>
    <row r="225" spans="15:20" s="11" customFormat="1">
      <c r="O225" s="13"/>
      <c r="P225" s="13"/>
      <c r="Q225" s="13"/>
      <c r="R225" s="13"/>
      <c r="S225" s="13"/>
      <c r="T225" s="13"/>
    </row>
    <row r="226" spans="15:20" s="11" customFormat="1">
      <c r="O226" s="13"/>
      <c r="P226" s="13"/>
      <c r="Q226" s="13"/>
      <c r="R226" s="13"/>
      <c r="S226" s="13"/>
      <c r="T226" s="13"/>
    </row>
    <row r="227" spans="15:20" s="11" customFormat="1">
      <c r="O227" s="13"/>
      <c r="P227" s="13"/>
      <c r="Q227" s="13"/>
      <c r="R227" s="13"/>
      <c r="S227" s="13"/>
      <c r="T227" s="13"/>
    </row>
    <row r="228" spans="15:20" s="11" customFormat="1">
      <c r="O228" s="13"/>
      <c r="P228" s="13"/>
      <c r="Q228" s="13"/>
      <c r="R228" s="13"/>
      <c r="S228" s="13"/>
      <c r="T228" s="13"/>
    </row>
    <row r="229" spans="15:20" s="11" customFormat="1">
      <c r="O229" s="13"/>
      <c r="P229" s="13"/>
      <c r="Q229" s="13"/>
      <c r="R229" s="13"/>
      <c r="S229" s="13"/>
      <c r="T229" s="13"/>
    </row>
    <row r="230" spans="15:20" s="11" customFormat="1">
      <c r="O230" s="13"/>
      <c r="P230" s="13"/>
      <c r="Q230" s="13"/>
      <c r="R230" s="13"/>
      <c r="S230" s="13"/>
      <c r="T230" s="13"/>
    </row>
    <row r="231" spans="15:20" s="11" customFormat="1">
      <c r="O231" s="13"/>
      <c r="P231" s="13"/>
      <c r="Q231" s="13"/>
      <c r="R231" s="13"/>
      <c r="S231" s="13"/>
      <c r="T231" s="13"/>
    </row>
    <row r="232" spans="15:20" s="11" customFormat="1">
      <c r="O232" s="13"/>
      <c r="P232" s="13"/>
      <c r="Q232" s="13"/>
      <c r="R232" s="13"/>
      <c r="S232" s="13"/>
      <c r="T232" s="13"/>
    </row>
    <row r="233" spans="15:20" s="11" customFormat="1">
      <c r="O233" s="13"/>
      <c r="P233" s="13"/>
      <c r="Q233" s="13"/>
      <c r="R233" s="13"/>
      <c r="S233" s="13"/>
      <c r="T233" s="13"/>
    </row>
    <row r="234" spans="15:20" s="11" customFormat="1">
      <c r="O234" s="13"/>
      <c r="P234" s="13"/>
      <c r="Q234" s="13"/>
      <c r="R234" s="13"/>
      <c r="S234" s="13"/>
      <c r="T234" s="13"/>
    </row>
    <row r="235" spans="15:20" s="11" customFormat="1">
      <c r="O235" s="13"/>
      <c r="P235" s="13"/>
      <c r="Q235" s="13"/>
      <c r="R235" s="13"/>
      <c r="S235" s="13"/>
      <c r="T235" s="13"/>
    </row>
    <row r="236" spans="15:20" s="11" customFormat="1">
      <c r="O236" s="13"/>
      <c r="P236" s="13"/>
      <c r="Q236" s="13"/>
      <c r="R236" s="13"/>
      <c r="S236" s="13"/>
      <c r="T236" s="13"/>
    </row>
    <row r="237" spans="15:20" s="11" customFormat="1">
      <c r="O237" s="13"/>
      <c r="P237" s="13"/>
      <c r="Q237" s="13"/>
      <c r="R237" s="13"/>
      <c r="S237" s="13"/>
      <c r="T237" s="13"/>
    </row>
    <row r="238" spans="15:20" s="11" customFormat="1">
      <c r="O238" s="13"/>
      <c r="P238" s="13"/>
      <c r="Q238" s="13"/>
      <c r="R238" s="13"/>
      <c r="S238" s="13"/>
      <c r="T238" s="13"/>
    </row>
    <row r="239" spans="15:20" s="11" customFormat="1">
      <c r="O239" s="13"/>
      <c r="P239" s="13"/>
      <c r="Q239" s="13"/>
      <c r="R239" s="13"/>
      <c r="S239" s="13"/>
      <c r="T239" s="13"/>
    </row>
    <row r="240" spans="15:20" s="11" customFormat="1">
      <c r="O240" s="13"/>
      <c r="P240" s="13"/>
      <c r="Q240" s="13"/>
      <c r="R240" s="13"/>
      <c r="S240" s="13"/>
      <c r="T240" s="13"/>
    </row>
    <row r="241" spans="15:20" s="11" customFormat="1">
      <c r="O241" s="13"/>
      <c r="P241" s="13"/>
      <c r="Q241" s="13"/>
      <c r="R241" s="13"/>
      <c r="S241" s="13"/>
      <c r="T241" s="13"/>
    </row>
    <row r="242" spans="15:20" s="11" customFormat="1">
      <c r="O242" s="13"/>
      <c r="P242" s="13"/>
      <c r="Q242" s="13"/>
      <c r="R242" s="13"/>
      <c r="S242" s="13"/>
      <c r="T242" s="13"/>
    </row>
    <row r="243" spans="15:20" s="11" customFormat="1">
      <c r="O243" s="13"/>
      <c r="P243" s="13"/>
      <c r="Q243" s="13"/>
      <c r="R243" s="13"/>
      <c r="S243" s="13"/>
      <c r="T243" s="13"/>
    </row>
    <row r="244" spans="15:20" s="11" customFormat="1">
      <c r="O244" s="13"/>
      <c r="P244" s="13"/>
      <c r="Q244" s="13"/>
      <c r="R244" s="13"/>
      <c r="S244" s="13"/>
      <c r="T244" s="13"/>
    </row>
    <row r="245" spans="15:20" s="11" customFormat="1">
      <c r="O245" s="13"/>
      <c r="P245" s="13"/>
      <c r="Q245" s="13"/>
      <c r="R245" s="13"/>
      <c r="S245" s="13"/>
      <c r="T245" s="13"/>
    </row>
    <row r="246" spans="15:20" s="11" customFormat="1">
      <c r="O246" s="13"/>
      <c r="P246" s="13"/>
      <c r="Q246" s="13"/>
      <c r="R246" s="13"/>
      <c r="S246" s="13"/>
      <c r="T246" s="13"/>
    </row>
    <row r="247" spans="15:20" s="11" customFormat="1">
      <c r="O247" s="13"/>
      <c r="P247" s="13"/>
      <c r="Q247" s="13"/>
      <c r="R247" s="13"/>
      <c r="S247" s="13"/>
      <c r="T247" s="13"/>
    </row>
    <row r="248" spans="15:20" s="11" customFormat="1">
      <c r="O248" s="13"/>
      <c r="P248" s="13"/>
      <c r="Q248" s="13"/>
      <c r="R248" s="13"/>
      <c r="S248" s="13"/>
      <c r="T248" s="13"/>
    </row>
    <row r="249" spans="15:20" s="11" customFormat="1">
      <c r="O249" s="13"/>
      <c r="P249" s="13"/>
      <c r="Q249" s="13"/>
      <c r="R249" s="13"/>
      <c r="S249" s="13"/>
      <c r="T249" s="13"/>
    </row>
    <row r="250" spans="15:20" s="11" customFormat="1">
      <c r="O250" s="13"/>
      <c r="P250" s="13"/>
      <c r="Q250" s="13"/>
      <c r="R250" s="13"/>
      <c r="S250" s="13"/>
      <c r="T250" s="13"/>
    </row>
    <row r="251" spans="15:20" s="11" customFormat="1">
      <c r="O251" s="13"/>
      <c r="P251" s="13"/>
      <c r="Q251" s="13"/>
      <c r="R251" s="13"/>
      <c r="S251" s="13"/>
      <c r="T251" s="13"/>
    </row>
    <row r="252" spans="15:20" s="11" customFormat="1">
      <c r="O252" s="13"/>
      <c r="P252" s="13"/>
      <c r="Q252" s="13"/>
      <c r="R252" s="13"/>
      <c r="S252" s="13"/>
      <c r="T252" s="13"/>
    </row>
    <row r="253" spans="15:20" s="11" customFormat="1">
      <c r="O253" s="13"/>
      <c r="P253" s="13"/>
      <c r="Q253" s="13"/>
      <c r="R253" s="13"/>
      <c r="S253" s="13"/>
      <c r="T253" s="13"/>
    </row>
    <row r="254" spans="15:20" s="11" customFormat="1">
      <c r="O254" s="13"/>
      <c r="P254" s="13"/>
      <c r="Q254" s="13"/>
      <c r="R254" s="13"/>
      <c r="S254" s="13"/>
      <c r="T254" s="13"/>
    </row>
    <row r="255" spans="15:20" s="11" customFormat="1">
      <c r="O255" s="13"/>
      <c r="P255" s="13"/>
      <c r="Q255" s="13"/>
      <c r="R255" s="13"/>
      <c r="S255" s="13"/>
      <c r="T255" s="13"/>
    </row>
    <row r="256" spans="15:20" s="11" customFormat="1">
      <c r="O256" s="13"/>
      <c r="P256" s="13"/>
      <c r="Q256" s="13"/>
      <c r="R256" s="13"/>
      <c r="S256" s="13"/>
      <c r="T256" s="13"/>
    </row>
    <row r="257" spans="15:20" s="11" customFormat="1">
      <c r="O257" s="13"/>
      <c r="P257" s="13"/>
      <c r="Q257" s="13"/>
      <c r="R257" s="13"/>
      <c r="S257" s="13"/>
      <c r="T257" s="13"/>
    </row>
    <row r="258" spans="15:20" s="11" customFormat="1">
      <c r="O258" s="13"/>
      <c r="P258" s="13"/>
      <c r="Q258" s="13"/>
      <c r="R258" s="13"/>
      <c r="S258" s="13"/>
      <c r="T258" s="13"/>
    </row>
    <row r="259" spans="15:20" s="11" customFormat="1">
      <c r="O259" s="13"/>
      <c r="P259" s="13"/>
      <c r="Q259" s="13"/>
      <c r="R259" s="13"/>
      <c r="S259" s="13"/>
      <c r="T259" s="13"/>
    </row>
    <row r="260" spans="15:20" s="11" customFormat="1">
      <c r="O260" s="13"/>
      <c r="P260" s="13"/>
      <c r="Q260" s="13"/>
      <c r="R260" s="13"/>
      <c r="S260" s="13"/>
      <c r="T260" s="13"/>
    </row>
    <row r="261" spans="15:20" s="11" customFormat="1">
      <c r="O261" s="13"/>
      <c r="P261" s="13"/>
      <c r="Q261" s="13"/>
      <c r="R261" s="13"/>
      <c r="S261" s="13"/>
      <c r="T261" s="13"/>
    </row>
    <row r="262" spans="15:20" s="11" customFormat="1">
      <c r="O262" s="13"/>
      <c r="P262" s="13"/>
      <c r="Q262" s="13"/>
      <c r="R262" s="13"/>
      <c r="S262" s="13"/>
      <c r="T262" s="13"/>
    </row>
    <row r="263" spans="15:20" s="11" customFormat="1">
      <c r="O263" s="13"/>
      <c r="P263" s="13"/>
      <c r="Q263" s="13"/>
      <c r="R263" s="13"/>
      <c r="S263" s="13"/>
      <c r="T263" s="13"/>
    </row>
    <row r="264" spans="15:20" s="11" customFormat="1">
      <c r="O264" s="13"/>
      <c r="P264" s="13"/>
      <c r="Q264" s="13"/>
      <c r="R264" s="13"/>
      <c r="S264" s="13"/>
      <c r="T264" s="13"/>
    </row>
    <row r="265" spans="15:20" s="11" customFormat="1">
      <c r="O265" s="13"/>
      <c r="P265" s="13"/>
      <c r="Q265" s="13"/>
      <c r="R265" s="13"/>
      <c r="S265" s="13"/>
      <c r="T265" s="13"/>
    </row>
    <row r="266" spans="15:20" s="11" customFormat="1">
      <c r="O266" s="13"/>
      <c r="P266" s="13"/>
      <c r="Q266" s="13"/>
      <c r="R266" s="13"/>
      <c r="S266" s="13"/>
      <c r="T266" s="13"/>
    </row>
    <row r="267" spans="15:20" s="11" customFormat="1">
      <c r="O267" s="13"/>
      <c r="P267" s="13"/>
      <c r="Q267" s="13"/>
      <c r="R267" s="13"/>
      <c r="S267" s="13"/>
      <c r="T267" s="13"/>
    </row>
    <row r="268" spans="15:20" s="11" customFormat="1">
      <c r="O268" s="13"/>
      <c r="P268" s="13"/>
      <c r="Q268" s="13"/>
      <c r="R268" s="13"/>
      <c r="S268" s="13"/>
      <c r="T268" s="13"/>
    </row>
    <row r="269" spans="15:20" s="11" customFormat="1">
      <c r="O269" s="13"/>
      <c r="P269" s="13"/>
      <c r="Q269" s="13"/>
      <c r="R269" s="13"/>
      <c r="S269" s="13"/>
      <c r="T269" s="13"/>
    </row>
    <row r="270" spans="15:20" s="11" customFormat="1">
      <c r="O270" s="13"/>
      <c r="P270" s="13"/>
      <c r="Q270" s="13"/>
      <c r="R270" s="13"/>
      <c r="S270" s="13"/>
      <c r="T270" s="13"/>
    </row>
    <row r="271" spans="15:20" s="11" customFormat="1">
      <c r="O271" s="13"/>
      <c r="P271" s="13"/>
      <c r="Q271" s="13"/>
      <c r="R271" s="13"/>
      <c r="S271" s="13"/>
      <c r="T271" s="13"/>
    </row>
    <row r="272" spans="15:20" s="11" customFormat="1">
      <c r="O272" s="13"/>
      <c r="P272" s="13"/>
      <c r="Q272" s="13"/>
      <c r="R272" s="13"/>
      <c r="S272" s="13"/>
      <c r="T272" s="13"/>
    </row>
    <row r="273" spans="15:20" s="11" customFormat="1">
      <c r="O273" s="13"/>
      <c r="P273" s="13"/>
      <c r="Q273" s="13"/>
      <c r="R273" s="13"/>
      <c r="S273" s="13"/>
      <c r="T273" s="13"/>
    </row>
    <row r="274" spans="15:20" s="11" customFormat="1">
      <c r="O274" s="13"/>
      <c r="P274" s="13"/>
      <c r="Q274" s="13"/>
      <c r="R274" s="13"/>
      <c r="S274" s="13"/>
      <c r="T274" s="13"/>
    </row>
    <row r="275" spans="15:20" s="11" customFormat="1">
      <c r="O275" s="13"/>
      <c r="P275" s="13"/>
      <c r="Q275" s="13"/>
      <c r="R275" s="13"/>
      <c r="S275" s="13"/>
      <c r="T275" s="13"/>
    </row>
    <row r="276" spans="15:20" s="11" customFormat="1">
      <c r="O276" s="13"/>
      <c r="P276" s="13"/>
      <c r="Q276" s="13"/>
      <c r="R276" s="13"/>
      <c r="S276" s="13"/>
      <c r="T276" s="13"/>
    </row>
    <row r="277" spans="15:20" s="11" customFormat="1">
      <c r="O277" s="13"/>
      <c r="P277" s="13"/>
      <c r="Q277" s="13"/>
      <c r="R277" s="13"/>
      <c r="S277" s="13"/>
      <c r="T277" s="13"/>
    </row>
    <row r="278" spans="15:20" s="11" customFormat="1">
      <c r="O278" s="13"/>
      <c r="P278" s="13"/>
      <c r="Q278" s="13"/>
      <c r="R278" s="13"/>
      <c r="S278" s="13"/>
      <c r="T278" s="13"/>
    </row>
    <row r="279" spans="15:20" s="11" customFormat="1">
      <c r="O279" s="13"/>
      <c r="P279" s="13"/>
      <c r="Q279" s="13"/>
      <c r="R279" s="13"/>
      <c r="S279" s="13"/>
      <c r="T279" s="13"/>
    </row>
    <row r="280" spans="15:20" s="11" customFormat="1">
      <c r="O280" s="13"/>
      <c r="P280" s="13"/>
      <c r="Q280" s="13"/>
      <c r="R280" s="13"/>
      <c r="S280" s="13"/>
      <c r="T280" s="13"/>
    </row>
    <row r="281" spans="15:20" s="11" customFormat="1">
      <c r="O281" s="13"/>
      <c r="P281" s="13"/>
      <c r="Q281" s="13"/>
      <c r="R281" s="13"/>
      <c r="S281" s="13"/>
      <c r="T281" s="13"/>
    </row>
    <row r="282" spans="15:20" s="11" customFormat="1">
      <c r="O282" s="13"/>
      <c r="P282" s="13"/>
      <c r="Q282" s="13"/>
      <c r="R282" s="13"/>
      <c r="S282" s="13"/>
      <c r="T282" s="13"/>
    </row>
    <row r="283" spans="15:20" s="11" customFormat="1">
      <c r="O283" s="13"/>
      <c r="P283" s="13"/>
      <c r="Q283" s="13"/>
      <c r="R283" s="13"/>
      <c r="S283" s="13"/>
      <c r="T283" s="13"/>
    </row>
    <row r="284" spans="15:20" s="11" customFormat="1">
      <c r="O284" s="13"/>
      <c r="P284" s="13"/>
      <c r="Q284" s="13"/>
      <c r="R284" s="13"/>
      <c r="S284" s="13"/>
      <c r="T284" s="13"/>
    </row>
    <row r="285" spans="15:20" s="11" customFormat="1">
      <c r="O285" s="13"/>
      <c r="P285" s="13"/>
      <c r="Q285" s="13"/>
      <c r="R285" s="13"/>
      <c r="S285" s="13"/>
      <c r="T285" s="13"/>
    </row>
    <row r="286" spans="15:20" s="11" customFormat="1">
      <c r="O286" s="13"/>
      <c r="P286" s="13"/>
      <c r="Q286" s="13"/>
      <c r="R286" s="13"/>
      <c r="S286" s="13"/>
      <c r="T286" s="13"/>
    </row>
    <row r="287" spans="15:20" s="11" customFormat="1">
      <c r="O287" s="13"/>
      <c r="P287" s="13"/>
      <c r="Q287" s="13"/>
      <c r="R287" s="13"/>
      <c r="S287" s="13"/>
      <c r="T287" s="13"/>
    </row>
    <row r="288" spans="15:20" s="11" customFormat="1">
      <c r="O288" s="13"/>
      <c r="P288" s="13"/>
      <c r="Q288" s="13"/>
      <c r="R288" s="13"/>
      <c r="S288" s="13"/>
      <c r="T288" s="13"/>
    </row>
    <row r="289" spans="15:20" s="11" customFormat="1">
      <c r="O289" s="13"/>
      <c r="P289" s="13"/>
      <c r="Q289" s="13"/>
      <c r="R289" s="13"/>
      <c r="S289" s="13"/>
      <c r="T289" s="13"/>
    </row>
    <row r="290" spans="15:20" s="11" customFormat="1">
      <c r="O290" s="13"/>
      <c r="P290" s="13"/>
      <c r="Q290" s="13"/>
      <c r="R290" s="13"/>
      <c r="S290" s="13"/>
      <c r="T290" s="13"/>
    </row>
    <row r="291" spans="15:20" s="11" customFormat="1">
      <c r="O291" s="13"/>
      <c r="P291" s="13"/>
      <c r="Q291" s="13"/>
      <c r="R291" s="13"/>
      <c r="S291" s="13"/>
      <c r="T291" s="13"/>
    </row>
    <row r="292" spans="15:20" s="11" customFormat="1">
      <c r="O292" s="13"/>
      <c r="P292" s="13"/>
      <c r="Q292" s="13"/>
      <c r="R292" s="13"/>
      <c r="S292" s="13"/>
      <c r="T292" s="13"/>
    </row>
    <row r="293" spans="15:20" s="11" customFormat="1">
      <c r="O293" s="13"/>
      <c r="P293" s="13"/>
      <c r="Q293" s="13"/>
      <c r="R293" s="13"/>
      <c r="S293" s="13"/>
      <c r="T293" s="13"/>
    </row>
    <row r="294" spans="15:20" s="11" customFormat="1">
      <c r="O294" s="13"/>
      <c r="P294" s="13"/>
      <c r="Q294" s="13"/>
      <c r="R294" s="13"/>
      <c r="S294" s="13"/>
      <c r="T294" s="13"/>
    </row>
    <row r="295" spans="15:20" s="11" customFormat="1">
      <c r="O295" s="13"/>
      <c r="P295" s="13"/>
      <c r="Q295" s="13"/>
      <c r="R295" s="13"/>
      <c r="S295" s="13"/>
      <c r="T295" s="13"/>
    </row>
    <row r="296" spans="15:20" s="11" customFormat="1">
      <c r="O296" s="13"/>
      <c r="P296" s="13"/>
      <c r="Q296" s="13"/>
      <c r="R296" s="13"/>
      <c r="S296" s="13"/>
      <c r="T296" s="13"/>
    </row>
    <row r="297" spans="15:20" s="11" customFormat="1">
      <c r="O297" s="13"/>
      <c r="P297" s="13"/>
      <c r="Q297" s="13"/>
      <c r="R297" s="13"/>
      <c r="S297" s="13"/>
      <c r="T297" s="13"/>
    </row>
    <row r="298" spans="15:20" s="11" customFormat="1">
      <c r="O298" s="13"/>
      <c r="P298" s="13"/>
      <c r="Q298" s="13"/>
      <c r="R298" s="13"/>
      <c r="S298" s="13"/>
      <c r="T298" s="13"/>
    </row>
    <row r="299" spans="15:20" s="11" customFormat="1">
      <c r="O299" s="13"/>
      <c r="P299" s="13"/>
      <c r="Q299" s="13"/>
      <c r="R299" s="13"/>
      <c r="S299" s="13"/>
      <c r="T299" s="13"/>
    </row>
    <row r="300" spans="15:20" s="11" customFormat="1">
      <c r="O300" s="13"/>
      <c r="P300" s="13"/>
      <c r="Q300" s="13"/>
      <c r="R300" s="13"/>
      <c r="S300" s="13"/>
      <c r="T300" s="13"/>
    </row>
    <row r="301" spans="15:20" s="11" customFormat="1">
      <c r="O301" s="13"/>
      <c r="P301" s="13"/>
      <c r="Q301" s="13"/>
      <c r="R301" s="13"/>
      <c r="S301" s="13"/>
      <c r="T301" s="13"/>
    </row>
    <row r="302" spans="15:20" s="11" customFormat="1">
      <c r="O302" s="13"/>
      <c r="P302" s="13"/>
      <c r="Q302" s="13"/>
      <c r="R302" s="13"/>
      <c r="S302" s="13"/>
      <c r="T302" s="13"/>
    </row>
    <row r="303" spans="15:20" s="11" customFormat="1">
      <c r="O303" s="13"/>
      <c r="P303" s="13"/>
      <c r="Q303" s="13"/>
      <c r="R303" s="13"/>
      <c r="S303" s="13"/>
      <c r="T303" s="13"/>
    </row>
    <row r="304" spans="15:20" s="11" customFormat="1">
      <c r="O304" s="13"/>
      <c r="P304" s="13"/>
      <c r="Q304" s="13"/>
      <c r="R304" s="13"/>
      <c r="S304" s="13"/>
      <c r="T304" s="13"/>
    </row>
    <row r="305" spans="15:20" s="11" customFormat="1">
      <c r="O305" s="13"/>
      <c r="P305" s="13"/>
      <c r="Q305" s="13"/>
      <c r="R305" s="13"/>
      <c r="S305" s="13"/>
      <c r="T305" s="13"/>
    </row>
    <row r="306" spans="15:20" s="11" customFormat="1">
      <c r="O306" s="13"/>
      <c r="P306" s="13"/>
      <c r="Q306" s="13"/>
      <c r="R306" s="13"/>
      <c r="S306" s="13"/>
      <c r="T306" s="13"/>
    </row>
    <row r="307" spans="15:20" s="11" customFormat="1">
      <c r="O307" s="13"/>
      <c r="P307" s="13"/>
      <c r="Q307" s="13"/>
      <c r="R307" s="13"/>
      <c r="S307" s="13"/>
      <c r="T307" s="13"/>
    </row>
    <row r="308" spans="15:20" s="11" customFormat="1">
      <c r="O308" s="13"/>
      <c r="P308" s="13"/>
      <c r="Q308" s="13"/>
      <c r="R308" s="13"/>
      <c r="S308" s="13"/>
      <c r="T308" s="13"/>
    </row>
    <row r="309" spans="15:20" s="11" customFormat="1">
      <c r="O309" s="13"/>
      <c r="P309" s="13"/>
      <c r="Q309" s="13"/>
      <c r="R309" s="13"/>
      <c r="S309" s="13"/>
      <c r="T309" s="13"/>
    </row>
    <row r="310" spans="15:20" s="11" customFormat="1">
      <c r="O310" s="13"/>
      <c r="P310" s="13"/>
      <c r="Q310" s="13"/>
      <c r="R310" s="13"/>
      <c r="S310" s="13"/>
      <c r="T310" s="13"/>
    </row>
    <row r="311" spans="15:20" s="11" customFormat="1">
      <c r="O311" s="13"/>
      <c r="P311" s="13"/>
      <c r="Q311" s="13"/>
      <c r="R311" s="13"/>
      <c r="S311" s="13"/>
      <c r="T311" s="13"/>
    </row>
    <row r="312" spans="15:20" s="11" customFormat="1">
      <c r="O312" s="13"/>
      <c r="P312" s="13"/>
      <c r="Q312" s="13"/>
      <c r="R312" s="13"/>
      <c r="S312" s="13"/>
      <c r="T312" s="13"/>
    </row>
    <row r="313" spans="15:20" s="11" customFormat="1">
      <c r="O313" s="13"/>
      <c r="P313" s="13"/>
      <c r="Q313" s="13"/>
      <c r="R313" s="13"/>
      <c r="S313" s="13"/>
      <c r="T313" s="13"/>
    </row>
    <row r="314" spans="15:20" s="11" customFormat="1">
      <c r="O314" s="13"/>
      <c r="P314" s="13"/>
      <c r="Q314" s="13"/>
      <c r="R314" s="13"/>
      <c r="S314" s="13"/>
      <c r="T314" s="13"/>
    </row>
    <row r="315" spans="15:20" s="11" customFormat="1">
      <c r="O315" s="13"/>
      <c r="P315" s="13"/>
      <c r="Q315" s="13"/>
      <c r="R315" s="13"/>
      <c r="S315" s="13"/>
      <c r="T315" s="13"/>
    </row>
    <row r="316" spans="15:20" s="11" customFormat="1">
      <c r="O316" s="13"/>
      <c r="P316" s="13"/>
      <c r="Q316" s="13"/>
      <c r="R316" s="13"/>
      <c r="S316" s="13"/>
      <c r="T316" s="13"/>
    </row>
    <row r="317" spans="15:20" s="11" customFormat="1">
      <c r="O317" s="13"/>
      <c r="P317" s="13"/>
      <c r="Q317" s="13"/>
      <c r="R317" s="13"/>
      <c r="S317" s="13"/>
      <c r="T317" s="13"/>
    </row>
    <row r="318" spans="15:20" s="11" customFormat="1">
      <c r="O318" s="13"/>
      <c r="P318" s="13"/>
      <c r="Q318" s="13"/>
      <c r="R318" s="13"/>
      <c r="S318" s="13"/>
      <c r="T318" s="13"/>
    </row>
    <row r="319" spans="15:20" s="11" customFormat="1">
      <c r="O319" s="13"/>
      <c r="P319" s="13"/>
      <c r="Q319" s="13"/>
      <c r="R319" s="13"/>
      <c r="S319" s="13"/>
      <c r="T319" s="13"/>
    </row>
    <row r="320" spans="15:20" s="11" customFormat="1">
      <c r="O320" s="13"/>
      <c r="P320" s="13"/>
      <c r="Q320" s="13"/>
      <c r="R320" s="13"/>
      <c r="S320" s="13"/>
      <c r="T320" s="13"/>
    </row>
    <row r="321" spans="15:20" s="11" customFormat="1">
      <c r="O321" s="13"/>
      <c r="P321" s="13"/>
      <c r="Q321" s="13"/>
      <c r="R321" s="13"/>
      <c r="S321" s="13"/>
      <c r="T321" s="13"/>
    </row>
    <row r="322" spans="15:20" s="11" customFormat="1">
      <c r="O322" s="13"/>
      <c r="P322" s="13"/>
      <c r="Q322" s="13"/>
      <c r="R322" s="13"/>
      <c r="S322" s="13"/>
      <c r="T322" s="13"/>
    </row>
    <row r="323" spans="15:20" s="11" customFormat="1">
      <c r="O323" s="13"/>
      <c r="P323" s="13"/>
      <c r="Q323" s="13"/>
      <c r="R323" s="13"/>
      <c r="S323" s="13"/>
      <c r="T323" s="13"/>
    </row>
    <row r="324" spans="15:20" s="11" customFormat="1">
      <c r="O324" s="13"/>
      <c r="P324" s="13"/>
      <c r="Q324" s="13"/>
      <c r="R324" s="13"/>
      <c r="S324" s="13"/>
      <c r="T324" s="13"/>
    </row>
    <row r="325" spans="15:20" s="11" customFormat="1">
      <c r="O325" s="13"/>
      <c r="P325" s="13"/>
      <c r="Q325" s="13"/>
      <c r="R325" s="13"/>
      <c r="S325" s="13"/>
      <c r="T325" s="13"/>
    </row>
    <row r="326" spans="15:20" s="11" customFormat="1">
      <c r="O326" s="13"/>
      <c r="P326" s="13"/>
      <c r="Q326" s="13"/>
      <c r="R326" s="13"/>
      <c r="S326" s="13"/>
      <c r="T326" s="13"/>
    </row>
    <row r="327" spans="15:20" s="11" customFormat="1">
      <c r="O327" s="13"/>
      <c r="P327" s="13"/>
      <c r="Q327" s="13"/>
      <c r="R327" s="13"/>
      <c r="S327" s="13"/>
      <c r="T327" s="13"/>
    </row>
    <row r="328" spans="15:20" s="11" customFormat="1">
      <c r="O328" s="13"/>
      <c r="P328" s="13"/>
      <c r="Q328" s="13"/>
      <c r="R328" s="13"/>
      <c r="S328" s="13"/>
      <c r="T328" s="13"/>
    </row>
    <row r="329" spans="15:20" s="11" customFormat="1">
      <c r="O329" s="13"/>
      <c r="P329" s="13"/>
      <c r="Q329" s="13"/>
      <c r="R329" s="13"/>
      <c r="S329" s="13"/>
      <c r="T329" s="13"/>
    </row>
    <row r="330" spans="15:20" s="11" customFormat="1">
      <c r="O330" s="13"/>
      <c r="P330" s="13"/>
      <c r="Q330" s="13"/>
      <c r="R330" s="13"/>
      <c r="S330" s="13"/>
      <c r="T330" s="13"/>
    </row>
    <row r="331" spans="15:20" s="11" customFormat="1">
      <c r="O331" s="13"/>
      <c r="P331" s="13"/>
      <c r="Q331" s="13"/>
      <c r="R331" s="13"/>
      <c r="S331" s="13"/>
      <c r="T331" s="13"/>
    </row>
    <row r="332" spans="15:20" s="11" customFormat="1">
      <c r="O332" s="13"/>
      <c r="P332" s="13"/>
      <c r="Q332" s="13"/>
      <c r="R332" s="13"/>
      <c r="S332" s="13"/>
      <c r="T332" s="13"/>
    </row>
    <row r="333" spans="15:20" s="11" customFormat="1">
      <c r="O333" s="13"/>
      <c r="P333" s="13"/>
      <c r="Q333" s="13"/>
      <c r="R333" s="13"/>
      <c r="S333" s="13"/>
      <c r="T333" s="13"/>
    </row>
    <row r="334" spans="15:20" s="11" customFormat="1">
      <c r="O334" s="13"/>
      <c r="P334" s="13"/>
      <c r="Q334" s="13"/>
      <c r="R334" s="13"/>
      <c r="S334" s="13"/>
      <c r="T334" s="13"/>
    </row>
    <row r="335" spans="15:20" s="11" customFormat="1">
      <c r="O335" s="13"/>
      <c r="P335" s="13"/>
      <c r="Q335" s="13"/>
      <c r="R335" s="13"/>
      <c r="S335" s="13"/>
      <c r="T335" s="13"/>
    </row>
    <row r="336" spans="15:20" s="11" customFormat="1">
      <c r="O336" s="13"/>
      <c r="P336" s="13"/>
      <c r="Q336" s="13"/>
      <c r="R336" s="13"/>
      <c r="S336" s="13"/>
      <c r="T336" s="13"/>
    </row>
    <row r="337" spans="15:20" s="11" customFormat="1">
      <c r="O337" s="13"/>
      <c r="P337" s="13"/>
      <c r="Q337" s="13"/>
      <c r="R337" s="13"/>
      <c r="S337" s="13"/>
      <c r="T337" s="13"/>
    </row>
    <row r="338" spans="15:20" s="11" customFormat="1">
      <c r="O338" s="13"/>
      <c r="P338" s="13"/>
      <c r="Q338" s="13"/>
      <c r="R338" s="13"/>
      <c r="S338" s="13"/>
      <c r="T338" s="13"/>
    </row>
    <row r="339" spans="15:20" s="11" customFormat="1">
      <c r="O339" s="13"/>
      <c r="P339" s="13"/>
      <c r="Q339" s="13"/>
      <c r="R339" s="13"/>
      <c r="S339" s="13"/>
      <c r="T339" s="13"/>
    </row>
    <row r="340" spans="15:20" s="11" customFormat="1">
      <c r="O340" s="13"/>
      <c r="P340" s="13"/>
      <c r="Q340" s="13"/>
      <c r="R340" s="13"/>
      <c r="S340" s="13"/>
      <c r="T340" s="13"/>
    </row>
    <row r="341" spans="15:20" s="11" customFormat="1">
      <c r="O341" s="13"/>
      <c r="P341" s="13"/>
      <c r="Q341" s="13"/>
      <c r="R341" s="13"/>
      <c r="S341" s="13"/>
      <c r="T341" s="13"/>
    </row>
    <row r="342" spans="15:20" s="11" customFormat="1">
      <c r="O342" s="13"/>
      <c r="P342" s="13"/>
      <c r="Q342" s="13"/>
      <c r="R342" s="13"/>
      <c r="S342" s="13"/>
      <c r="T342" s="13"/>
    </row>
    <row r="343" spans="15:20" s="11" customFormat="1">
      <c r="O343" s="13"/>
      <c r="P343" s="13"/>
      <c r="Q343" s="13"/>
      <c r="R343" s="13"/>
      <c r="S343" s="13"/>
      <c r="T343" s="13"/>
    </row>
    <row r="344" spans="15:20" s="11" customFormat="1">
      <c r="O344" s="13"/>
      <c r="P344" s="13"/>
      <c r="Q344" s="13"/>
      <c r="R344" s="13"/>
      <c r="S344" s="13"/>
      <c r="T344" s="13"/>
    </row>
    <row r="345" spans="15:20" s="11" customFormat="1">
      <c r="O345" s="13"/>
      <c r="P345" s="13"/>
      <c r="Q345" s="13"/>
      <c r="R345" s="13"/>
      <c r="S345" s="13"/>
      <c r="T345" s="13"/>
    </row>
    <row r="346" spans="15:20" s="11" customFormat="1">
      <c r="O346" s="13"/>
      <c r="P346" s="13"/>
      <c r="Q346" s="13"/>
      <c r="R346" s="13"/>
      <c r="S346" s="13"/>
      <c r="T346" s="13"/>
    </row>
    <row r="347" spans="15:20" s="11" customFormat="1">
      <c r="O347" s="13"/>
      <c r="P347" s="13"/>
      <c r="Q347" s="13"/>
      <c r="R347" s="13"/>
      <c r="S347" s="13"/>
      <c r="T347" s="13"/>
    </row>
    <row r="348" spans="15:20" s="11" customFormat="1">
      <c r="O348" s="13"/>
      <c r="P348" s="13"/>
      <c r="Q348" s="13"/>
      <c r="R348" s="13"/>
      <c r="S348" s="13"/>
      <c r="T348" s="13"/>
    </row>
    <row r="349" spans="15:20" s="11" customFormat="1">
      <c r="O349" s="13"/>
      <c r="P349" s="13"/>
      <c r="Q349" s="13"/>
      <c r="R349" s="13"/>
      <c r="S349" s="13"/>
      <c r="T349" s="13"/>
    </row>
    <row r="350" spans="15:20" s="11" customFormat="1">
      <c r="O350" s="13"/>
      <c r="P350" s="13"/>
      <c r="Q350" s="13"/>
      <c r="R350" s="13"/>
      <c r="S350" s="13"/>
      <c r="T350" s="13"/>
    </row>
    <row r="351" spans="15:20" s="11" customFormat="1">
      <c r="O351" s="13"/>
      <c r="P351" s="13"/>
      <c r="Q351" s="13"/>
      <c r="R351" s="13"/>
      <c r="S351" s="13"/>
      <c r="T351" s="13"/>
    </row>
    <row r="352" spans="15:20" s="11" customFormat="1">
      <c r="O352" s="13"/>
      <c r="P352" s="13"/>
      <c r="Q352" s="13"/>
      <c r="R352" s="13"/>
      <c r="S352" s="13"/>
      <c r="T352" s="13"/>
    </row>
    <row r="353" spans="15:20" s="11" customFormat="1">
      <c r="O353" s="13"/>
      <c r="P353" s="13"/>
      <c r="Q353" s="13"/>
      <c r="R353" s="13"/>
      <c r="S353" s="13"/>
      <c r="T353" s="13"/>
    </row>
    <row r="354" spans="15:20" s="11" customFormat="1">
      <c r="O354" s="13"/>
      <c r="P354" s="13"/>
      <c r="Q354" s="13"/>
      <c r="R354" s="13"/>
      <c r="S354" s="13"/>
      <c r="T354" s="13"/>
    </row>
    <row r="355" spans="15:20" s="11" customFormat="1">
      <c r="O355" s="13"/>
      <c r="P355" s="13"/>
      <c r="Q355" s="13"/>
      <c r="R355" s="13"/>
      <c r="S355" s="13"/>
      <c r="T355" s="13"/>
    </row>
    <row r="356" spans="15:20" s="11" customFormat="1">
      <c r="O356" s="13"/>
      <c r="P356" s="13"/>
      <c r="Q356" s="13"/>
      <c r="R356" s="13"/>
      <c r="S356" s="13"/>
      <c r="T356" s="13"/>
    </row>
    <row r="357" spans="15:20" s="11" customFormat="1">
      <c r="O357" s="13"/>
      <c r="P357" s="13"/>
      <c r="Q357" s="13"/>
      <c r="R357" s="13"/>
      <c r="S357" s="13"/>
      <c r="T357" s="13"/>
    </row>
    <row r="358" spans="15:20" s="11" customFormat="1">
      <c r="O358" s="13"/>
      <c r="P358" s="13"/>
      <c r="Q358" s="13"/>
      <c r="R358" s="13"/>
      <c r="S358" s="13"/>
      <c r="T358" s="13"/>
    </row>
    <row r="359" spans="15:20" s="11" customFormat="1">
      <c r="O359" s="13"/>
      <c r="P359" s="13"/>
      <c r="Q359" s="13"/>
      <c r="R359" s="13"/>
      <c r="S359" s="13"/>
      <c r="T359" s="13"/>
    </row>
    <row r="360" spans="15:20" s="11" customFormat="1">
      <c r="O360" s="13"/>
      <c r="P360" s="13"/>
      <c r="Q360" s="13"/>
      <c r="R360" s="13"/>
      <c r="S360" s="13"/>
      <c r="T360" s="13"/>
    </row>
    <row r="361" spans="15:20" s="11" customFormat="1">
      <c r="O361" s="13"/>
      <c r="P361" s="13"/>
      <c r="Q361" s="13"/>
      <c r="R361" s="13"/>
      <c r="S361" s="13"/>
      <c r="T361" s="13"/>
    </row>
    <row r="362" spans="15:20" s="11" customFormat="1">
      <c r="O362" s="13"/>
      <c r="P362" s="13"/>
      <c r="Q362" s="13"/>
      <c r="R362" s="13"/>
      <c r="S362" s="13"/>
      <c r="T362" s="13"/>
    </row>
    <row r="363" spans="15:20" s="11" customFormat="1">
      <c r="O363" s="13"/>
      <c r="P363" s="13"/>
      <c r="Q363" s="13"/>
      <c r="R363" s="13"/>
      <c r="S363" s="13"/>
      <c r="T363" s="13"/>
    </row>
    <row r="364" spans="15:20" s="11" customFormat="1">
      <c r="O364" s="13"/>
      <c r="P364" s="13"/>
      <c r="Q364" s="13"/>
      <c r="R364" s="13"/>
      <c r="S364" s="13"/>
      <c r="T364" s="13"/>
    </row>
    <row r="365" spans="15:20" s="11" customFormat="1">
      <c r="O365" s="13"/>
      <c r="P365" s="13"/>
      <c r="Q365" s="13"/>
      <c r="R365" s="13"/>
      <c r="S365" s="13"/>
      <c r="T365" s="13"/>
    </row>
    <row r="366" spans="15:20" s="11" customFormat="1">
      <c r="O366" s="13"/>
      <c r="P366" s="13"/>
      <c r="Q366" s="13"/>
      <c r="R366" s="13"/>
      <c r="S366" s="13"/>
      <c r="T366" s="13"/>
    </row>
    <row r="367" spans="15:20" s="11" customFormat="1">
      <c r="O367" s="13"/>
      <c r="P367" s="13"/>
      <c r="Q367" s="13"/>
      <c r="R367" s="13"/>
      <c r="S367" s="13"/>
      <c r="T367" s="13"/>
    </row>
    <row r="368" spans="15:20" s="11" customFormat="1">
      <c r="O368" s="13"/>
      <c r="P368" s="13"/>
      <c r="Q368" s="13"/>
      <c r="R368" s="13"/>
      <c r="S368" s="13"/>
      <c r="T368" s="13"/>
    </row>
    <row r="369" spans="15:20" s="11" customFormat="1">
      <c r="O369" s="13"/>
      <c r="P369" s="13"/>
      <c r="Q369" s="13"/>
      <c r="R369" s="13"/>
      <c r="S369" s="13"/>
      <c r="T369" s="13"/>
    </row>
    <row r="370" spans="15:20" s="11" customFormat="1">
      <c r="O370" s="13"/>
      <c r="P370" s="13"/>
      <c r="Q370" s="13"/>
      <c r="R370" s="13"/>
      <c r="S370" s="13"/>
      <c r="T370" s="13"/>
    </row>
    <row r="371" spans="15:20" s="11" customFormat="1">
      <c r="O371" s="13"/>
      <c r="P371" s="13"/>
      <c r="Q371" s="13"/>
      <c r="R371" s="13"/>
      <c r="S371" s="13"/>
      <c r="T371" s="13"/>
    </row>
    <row r="372" spans="15:20" s="11" customFormat="1">
      <c r="O372" s="13"/>
      <c r="P372" s="13"/>
      <c r="Q372" s="13"/>
      <c r="R372" s="13"/>
      <c r="S372" s="13"/>
      <c r="T372" s="13"/>
    </row>
    <row r="373" spans="15:20" s="11" customFormat="1">
      <c r="O373" s="13"/>
      <c r="P373" s="13"/>
      <c r="Q373" s="13"/>
      <c r="R373" s="13"/>
      <c r="S373" s="13"/>
      <c r="T373" s="13"/>
    </row>
    <row r="374" spans="15:20" s="11" customFormat="1">
      <c r="O374" s="13"/>
      <c r="P374" s="13"/>
      <c r="Q374" s="13"/>
      <c r="R374" s="13"/>
      <c r="S374" s="13"/>
      <c r="T374" s="13"/>
    </row>
    <row r="375" spans="15:20" s="11" customFormat="1">
      <c r="O375" s="13"/>
      <c r="P375" s="13"/>
      <c r="Q375" s="13"/>
      <c r="R375" s="13"/>
      <c r="S375" s="13"/>
      <c r="T375" s="13"/>
    </row>
    <row r="376" spans="15:20" s="11" customFormat="1">
      <c r="O376" s="13"/>
      <c r="P376" s="13"/>
      <c r="Q376" s="13"/>
      <c r="R376" s="13"/>
      <c r="S376" s="13"/>
      <c r="T376" s="13"/>
    </row>
    <row r="377" spans="15:20" s="11" customFormat="1">
      <c r="O377" s="13"/>
      <c r="P377" s="13"/>
      <c r="Q377" s="13"/>
      <c r="R377" s="13"/>
      <c r="S377" s="13"/>
      <c r="T377" s="13"/>
    </row>
    <row r="378" spans="15:20" s="11" customFormat="1">
      <c r="O378" s="13"/>
      <c r="P378" s="13"/>
      <c r="Q378" s="13"/>
      <c r="R378" s="13"/>
      <c r="S378" s="13"/>
      <c r="T378" s="13"/>
    </row>
    <row r="379" spans="15:20" s="11" customFormat="1">
      <c r="O379" s="13"/>
      <c r="P379" s="13"/>
      <c r="Q379" s="13"/>
      <c r="R379" s="13"/>
      <c r="S379" s="13"/>
      <c r="T379" s="13"/>
    </row>
    <row r="380" spans="15:20" s="11" customFormat="1">
      <c r="O380" s="13"/>
      <c r="P380" s="13"/>
      <c r="Q380" s="13"/>
      <c r="R380" s="13"/>
      <c r="S380" s="13"/>
      <c r="T380" s="13"/>
    </row>
    <row r="381" spans="15:20" s="11" customFormat="1">
      <c r="O381" s="13"/>
      <c r="P381" s="13"/>
      <c r="Q381" s="13"/>
      <c r="R381" s="13"/>
      <c r="S381" s="13"/>
      <c r="T381" s="13"/>
    </row>
    <row r="382" spans="15:20" s="11" customFormat="1">
      <c r="O382" s="13"/>
      <c r="P382" s="13"/>
      <c r="Q382" s="13"/>
      <c r="R382" s="13"/>
      <c r="S382" s="13"/>
      <c r="T382" s="13"/>
    </row>
    <row r="383" spans="15:20" s="11" customFormat="1">
      <c r="O383" s="13"/>
      <c r="P383" s="13"/>
      <c r="Q383" s="13"/>
      <c r="R383" s="13"/>
      <c r="S383" s="13"/>
      <c r="T383" s="13"/>
    </row>
    <row r="384" spans="15:20" s="11" customFormat="1">
      <c r="O384" s="13"/>
      <c r="P384" s="13"/>
      <c r="Q384" s="13"/>
      <c r="R384" s="13"/>
      <c r="S384" s="13"/>
      <c r="T384" s="13"/>
    </row>
    <row r="385" spans="15:20" s="11" customFormat="1">
      <c r="O385" s="13"/>
      <c r="P385" s="13"/>
      <c r="Q385" s="13"/>
      <c r="R385" s="13"/>
      <c r="S385" s="13"/>
      <c r="T385" s="13"/>
    </row>
    <row r="386" spans="15:20" s="11" customFormat="1">
      <c r="O386" s="13"/>
      <c r="P386" s="13"/>
      <c r="Q386" s="13"/>
      <c r="R386" s="13"/>
      <c r="S386" s="13"/>
      <c r="T386" s="13"/>
    </row>
    <row r="387" spans="15:20" s="11" customFormat="1">
      <c r="O387" s="13"/>
      <c r="P387" s="13"/>
      <c r="Q387" s="13"/>
      <c r="R387" s="13"/>
      <c r="S387" s="13"/>
      <c r="T387" s="13"/>
    </row>
    <row r="388" spans="15:20" s="11" customFormat="1">
      <c r="O388" s="13"/>
      <c r="P388" s="13"/>
      <c r="Q388" s="13"/>
      <c r="R388" s="13"/>
      <c r="S388" s="13"/>
      <c r="T388" s="13"/>
    </row>
    <row r="389" spans="15:20" s="11" customFormat="1">
      <c r="O389" s="13"/>
      <c r="P389" s="13"/>
      <c r="Q389" s="13"/>
      <c r="R389" s="13"/>
      <c r="S389" s="13"/>
      <c r="T389" s="13"/>
    </row>
    <row r="390" spans="15:20" s="11" customFormat="1">
      <c r="O390" s="13"/>
      <c r="P390" s="13"/>
      <c r="Q390" s="13"/>
      <c r="R390" s="13"/>
      <c r="S390" s="13"/>
      <c r="T390" s="13"/>
    </row>
    <row r="391" spans="15:20" s="11" customFormat="1">
      <c r="O391" s="13"/>
      <c r="P391" s="13"/>
      <c r="Q391" s="13"/>
      <c r="R391" s="13"/>
      <c r="S391" s="13"/>
      <c r="T391" s="13"/>
    </row>
    <row r="392" spans="15:20" s="11" customFormat="1">
      <c r="O392" s="13"/>
      <c r="P392" s="13"/>
      <c r="Q392" s="13"/>
      <c r="R392" s="13"/>
      <c r="S392" s="13"/>
      <c r="T392" s="13"/>
    </row>
    <row r="393" spans="15:20" s="11" customFormat="1">
      <c r="O393" s="13"/>
      <c r="P393" s="13"/>
      <c r="Q393" s="13"/>
      <c r="R393" s="13"/>
      <c r="S393" s="13"/>
      <c r="T393" s="13"/>
    </row>
    <row r="394" spans="15:20" s="11" customFormat="1">
      <c r="O394" s="13"/>
      <c r="P394" s="13"/>
      <c r="Q394" s="13"/>
      <c r="R394" s="13"/>
      <c r="S394" s="13"/>
      <c r="T394" s="13"/>
    </row>
    <row r="395" spans="15:20" s="11" customFormat="1">
      <c r="O395" s="13"/>
      <c r="P395" s="13"/>
      <c r="Q395" s="13"/>
      <c r="R395" s="13"/>
      <c r="S395" s="13"/>
      <c r="T395" s="13"/>
    </row>
    <row r="396" spans="15:20" s="11" customFormat="1">
      <c r="O396" s="13"/>
      <c r="P396" s="13"/>
      <c r="Q396" s="13"/>
      <c r="R396" s="13"/>
      <c r="S396" s="13"/>
      <c r="T396" s="13"/>
    </row>
    <row r="397" spans="15:20" s="11" customFormat="1">
      <c r="O397" s="13"/>
      <c r="P397" s="13"/>
      <c r="Q397" s="13"/>
      <c r="R397" s="13"/>
      <c r="S397" s="13"/>
      <c r="T397" s="13"/>
    </row>
    <row r="398" spans="15:20" s="11" customFormat="1">
      <c r="O398" s="13"/>
      <c r="P398" s="13"/>
      <c r="Q398" s="13"/>
      <c r="R398" s="13"/>
      <c r="S398" s="13"/>
      <c r="T398" s="13"/>
    </row>
    <row r="399" spans="15:20" s="11" customFormat="1">
      <c r="O399" s="13"/>
      <c r="P399" s="13"/>
      <c r="Q399" s="13"/>
      <c r="R399" s="13"/>
      <c r="S399" s="13"/>
      <c r="T399" s="13"/>
    </row>
    <row r="400" spans="15:20" s="11" customFormat="1">
      <c r="O400" s="13"/>
      <c r="P400" s="13"/>
      <c r="Q400" s="13"/>
      <c r="R400" s="13"/>
      <c r="S400" s="13"/>
      <c r="T400" s="13"/>
    </row>
    <row r="401" spans="15:20" s="11" customFormat="1">
      <c r="O401" s="13"/>
      <c r="P401" s="13"/>
      <c r="Q401" s="13"/>
      <c r="R401" s="13"/>
      <c r="S401" s="13"/>
      <c r="T401" s="13"/>
    </row>
    <row r="402" spans="15:20" s="11" customFormat="1">
      <c r="O402" s="13"/>
      <c r="P402" s="13"/>
      <c r="Q402" s="13"/>
      <c r="R402" s="13"/>
      <c r="S402" s="13"/>
      <c r="T402" s="13"/>
    </row>
    <row r="403" spans="15:20" s="11" customFormat="1">
      <c r="O403" s="13"/>
      <c r="P403" s="13"/>
      <c r="Q403" s="13"/>
      <c r="R403" s="13"/>
      <c r="S403" s="13"/>
      <c r="T403" s="13"/>
    </row>
    <row r="404" spans="15:20" s="11" customFormat="1">
      <c r="O404" s="13"/>
      <c r="P404" s="13"/>
      <c r="Q404" s="13"/>
      <c r="R404" s="13"/>
      <c r="S404" s="13"/>
      <c r="T404" s="13"/>
    </row>
    <row r="405" spans="15:20" s="11" customFormat="1">
      <c r="O405" s="13"/>
      <c r="P405" s="13"/>
      <c r="Q405" s="13"/>
      <c r="R405" s="13"/>
      <c r="S405" s="13"/>
      <c r="T405" s="13"/>
    </row>
    <row r="406" spans="15:20" s="11" customFormat="1">
      <c r="O406" s="13"/>
      <c r="P406" s="13"/>
      <c r="Q406" s="13"/>
      <c r="R406" s="13"/>
      <c r="S406" s="13"/>
      <c r="T406" s="13"/>
    </row>
    <row r="407" spans="15:20" s="11" customFormat="1">
      <c r="O407" s="13"/>
      <c r="P407" s="13"/>
      <c r="Q407" s="13"/>
      <c r="R407" s="13"/>
      <c r="S407" s="13"/>
      <c r="T407" s="13"/>
    </row>
    <row r="408" spans="15:20" s="11" customFormat="1">
      <c r="O408" s="13"/>
      <c r="P408" s="13"/>
      <c r="Q408" s="13"/>
      <c r="R408" s="13"/>
      <c r="S408" s="13"/>
      <c r="T408" s="13"/>
    </row>
    <row r="409" spans="15:20" s="11" customFormat="1">
      <c r="O409" s="13"/>
      <c r="P409" s="13"/>
      <c r="Q409" s="13"/>
      <c r="R409" s="13"/>
      <c r="S409" s="13"/>
      <c r="T409" s="13"/>
    </row>
    <row r="410" spans="15:20" s="11" customFormat="1">
      <c r="O410" s="13"/>
      <c r="P410" s="13"/>
      <c r="Q410" s="13"/>
      <c r="R410" s="13"/>
      <c r="S410" s="13"/>
      <c r="T410" s="13"/>
    </row>
    <row r="411" spans="15:20" s="11" customFormat="1">
      <c r="O411" s="13"/>
      <c r="P411" s="13"/>
      <c r="Q411" s="13"/>
      <c r="R411" s="13"/>
      <c r="S411" s="13"/>
      <c r="T411" s="13"/>
    </row>
    <row r="412" spans="15:20" s="11" customFormat="1">
      <c r="O412" s="13"/>
      <c r="P412" s="13"/>
      <c r="Q412" s="13"/>
      <c r="R412" s="13"/>
      <c r="S412" s="13"/>
      <c r="T412" s="13"/>
    </row>
    <row r="413" spans="15:20" s="11" customFormat="1">
      <c r="O413" s="13"/>
      <c r="P413" s="13"/>
      <c r="Q413" s="13"/>
      <c r="R413" s="13"/>
      <c r="S413" s="13"/>
      <c r="T413" s="13"/>
    </row>
    <row r="414" spans="15:20" s="11" customFormat="1">
      <c r="O414" s="13"/>
      <c r="P414" s="13"/>
      <c r="Q414" s="13"/>
      <c r="R414" s="13"/>
      <c r="S414" s="13"/>
      <c r="T414" s="13"/>
    </row>
    <row r="415" spans="15:20" s="11" customFormat="1">
      <c r="O415" s="13"/>
      <c r="P415" s="13"/>
      <c r="Q415" s="13"/>
      <c r="R415" s="13"/>
      <c r="S415" s="13"/>
      <c r="T415" s="13"/>
    </row>
    <row r="416" spans="15:20" s="11" customFormat="1">
      <c r="O416" s="13"/>
      <c r="P416" s="13"/>
      <c r="Q416" s="13"/>
      <c r="R416" s="13"/>
      <c r="S416" s="13"/>
      <c r="T416" s="13"/>
    </row>
    <row r="417" spans="15:20" s="11" customFormat="1">
      <c r="O417" s="13"/>
      <c r="P417" s="13"/>
      <c r="Q417" s="13"/>
      <c r="R417" s="13"/>
      <c r="S417" s="13"/>
      <c r="T417" s="13"/>
    </row>
    <row r="418" spans="15:20" s="11" customFormat="1">
      <c r="O418" s="13"/>
      <c r="P418" s="13"/>
      <c r="Q418" s="13"/>
      <c r="R418" s="13"/>
      <c r="S418" s="13"/>
      <c r="T418" s="13"/>
    </row>
    <row r="419" spans="15:20" s="11" customFormat="1">
      <c r="O419" s="13"/>
      <c r="P419" s="13"/>
      <c r="Q419" s="13"/>
      <c r="R419" s="13"/>
      <c r="S419" s="13"/>
      <c r="T419" s="13"/>
    </row>
    <row r="420" spans="15:20" s="11" customFormat="1">
      <c r="O420" s="13"/>
      <c r="P420" s="13"/>
      <c r="Q420" s="13"/>
      <c r="R420" s="13"/>
      <c r="S420" s="13"/>
      <c r="T420" s="13"/>
    </row>
    <row r="421" spans="15:20" s="11" customFormat="1">
      <c r="O421" s="13"/>
      <c r="P421" s="13"/>
      <c r="Q421" s="13"/>
      <c r="R421" s="13"/>
      <c r="S421" s="13"/>
      <c r="T421" s="13"/>
    </row>
    <row r="422" spans="15:20" s="11" customFormat="1">
      <c r="O422" s="13"/>
      <c r="P422" s="13"/>
      <c r="Q422" s="13"/>
      <c r="R422" s="13"/>
      <c r="S422" s="13"/>
      <c r="T422" s="13"/>
    </row>
    <row r="423" spans="15:20" s="11" customFormat="1">
      <c r="O423" s="13"/>
      <c r="P423" s="13"/>
      <c r="Q423" s="13"/>
      <c r="R423" s="13"/>
      <c r="S423" s="13"/>
      <c r="T423" s="13"/>
    </row>
    <row r="424" spans="15:20" s="11" customFormat="1">
      <c r="O424" s="13"/>
      <c r="P424" s="13"/>
      <c r="Q424" s="13"/>
      <c r="R424" s="13"/>
      <c r="S424" s="13"/>
      <c r="T424" s="13"/>
    </row>
    <row r="425" spans="15:20" s="11" customFormat="1">
      <c r="O425" s="13"/>
      <c r="P425" s="13"/>
      <c r="Q425" s="13"/>
      <c r="R425" s="13"/>
      <c r="S425" s="13"/>
      <c r="T425" s="13"/>
    </row>
    <row r="426" spans="15:20" s="11" customFormat="1">
      <c r="O426" s="13"/>
      <c r="P426" s="13"/>
      <c r="Q426" s="13"/>
      <c r="R426" s="13"/>
      <c r="S426" s="13"/>
      <c r="T426" s="13"/>
    </row>
    <row r="427" spans="15:20" s="11" customFormat="1">
      <c r="O427" s="13"/>
      <c r="P427" s="13"/>
      <c r="Q427" s="13"/>
      <c r="R427" s="13"/>
      <c r="S427" s="13"/>
      <c r="T427" s="13"/>
    </row>
    <row r="428" spans="15:20" s="11" customFormat="1">
      <c r="O428" s="13"/>
      <c r="P428" s="13"/>
      <c r="Q428" s="13"/>
      <c r="R428" s="13"/>
      <c r="S428" s="13"/>
      <c r="T428" s="13"/>
    </row>
    <row r="429" spans="15:20" s="11" customFormat="1">
      <c r="O429" s="13"/>
      <c r="P429" s="13"/>
      <c r="Q429" s="13"/>
      <c r="R429" s="13"/>
      <c r="S429" s="13"/>
      <c r="T429" s="13"/>
    </row>
    <row r="430" spans="15:20" s="11" customFormat="1">
      <c r="O430" s="13"/>
      <c r="P430" s="13"/>
      <c r="Q430" s="13"/>
      <c r="R430" s="13"/>
      <c r="S430" s="13"/>
      <c r="T430" s="13"/>
    </row>
    <row r="431" spans="15:20" s="11" customFormat="1">
      <c r="O431" s="13"/>
      <c r="P431" s="13"/>
      <c r="Q431" s="13"/>
      <c r="R431" s="13"/>
      <c r="S431" s="13"/>
      <c r="T431" s="13"/>
    </row>
    <row r="432" spans="15:20" s="11" customFormat="1">
      <c r="O432" s="13"/>
      <c r="P432" s="13"/>
      <c r="Q432" s="13"/>
      <c r="R432" s="13"/>
      <c r="S432" s="13"/>
      <c r="T432" s="13"/>
    </row>
    <row r="433" spans="15:20" s="11" customFormat="1">
      <c r="O433" s="13"/>
      <c r="P433" s="13"/>
      <c r="Q433" s="13"/>
      <c r="R433" s="13"/>
      <c r="S433" s="13"/>
      <c r="T433" s="13"/>
    </row>
    <row r="434" spans="15:20" s="11" customFormat="1">
      <c r="O434" s="13"/>
      <c r="P434" s="13"/>
      <c r="Q434" s="13"/>
      <c r="R434" s="13"/>
      <c r="S434" s="13"/>
      <c r="T434" s="13"/>
    </row>
    <row r="435" spans="15:20" s="11" customFormat="1">
      <c r="O435" s="13"/>
      <c r="P435" s="13"/>
      <c r="Q435" s="13"/>
      <c r="R435" s="13"/>
      <c r="S435" s="13"/>
      <c r="T435" s="13"/>
    </row>
    <row r="436" spans="15:20" s="11" customFormat="1">
      <c r="O436" s="13"/>
      <c r="P436" s="13"/>
      <c r="Q436" s="13"/>
      <c r="R436" s="13"/>
      <c r="S436" s="13"/>
      <c r="T436" s="13"/>
    </row>
    <row r="437" spans="15:20" s="11" customFormat="1">
      <c r="O437" s="13"/>
      <c r="P437" s="13"/>
      <c r="Q437" s="13"/>
      <c r="R437" s="13"/>
      <c r="S437" s="13"/>
      <c r="T437" s="13"/>
    </row>
    <row r="438" spans="15:20" s="11" customFormat="1">
      <c r="O438" s="13"/>
      <c r="P438" s="13"/>
      <c r="Q438" s="13"/>
      <c r="R438" s="13"/>
      <c r="S438" s="13"/>
      <c r="T438" s="13"/>
    </row>
    <row r="439" spans="15:20" s="11" customFormat="1">
      <c r="O439" s="13"/>
      <c r="P439" s="13"/>
      <c r="Q439" s="13"/>
      <c r="R439" s="13"/>
      <c r="S439" s="13"/>
      <c r="T439" s="13"/>
    </row>
    <row r="440" spans="15:20" s="11" customFormat="1">
      <c r="O440" s="13"/>
      <c r="P440" s="13"/>
      <c r="Q440" s="13"/>
      <c r="R440" s="13"/>
      <c r="S440" s="13"/>
      <c r="T440" s="13"/>
    </row>
    <row r="441" spans="15:20" s="11" customFormat="1">
      <c r="O441" s="13"/>
      <c r="P441" s="13"/>
      <c r="Q441" s="13"/>
      <c r="R441" s="13"/>
      <c r="S441" s="13"/>
      <c r="T441" s="13"/>
    </row>
    <row r="442" spans="15:20" s="11" customFormat="1">
      <c r="O442" s="13"/>
      <c r="P442" s="13"/>
      <c r="Q442" s="13"/>
      <c r="R442" s="13"/>
      <c r="S442" s="13"/>
      <c r="T442" s="13"/>
    </row>
    <row r="443" spans="15:20" s="11" customFormat="1">
      <c r="O443" s="13"/>
      <c r="P443" s="13"/>
      <c r="Q443" s="13"/>
      <c r="R443" s="13"/>
      <c r="S443" s="13"/>
      <c r="T443" s="13"/>
    </row>
    <row r="444" spans="15:20" s="11" customFormat="1">
      <c r="O444" s="13"/>
      <c r="P444" s="13"/>
      <c r="Q444" s="13"/>
      <c r="R444" s="13"/>
      <c r="S444" s="13"/>
      <c r="T444" s="13"/>
    </row>
    <row r="445" spans="15:20" s="11" customFormat="1">
      <c r="O445" s="13"/>
      <c r="P445" s="13"/>
      <c r="Q445" s="13"/>
      <c r="R445" s="13"/>
      <c r="S445" s="13"/>
      <c r="T445" s="13"/>
    </row>
    <row r="446" spans="15:20" s="11" customFormat="1">
      <c r="O446" s="13"/>
      <c r="P446" s="13"/>
      <c r="Q446" s="13"/>
      <c r="R446" s="13"/>
      <c r="S446" s="13"/>
      <c r="T446" s="13"/>
    </row>
    <row r="447" spans="15:20" s="11" customFormat="1">
      <c r="O447" s="13"/>
      <c r="P447" s="13"/>
      <c r="Q447" s="13"/>
      <c r="R447" s="13"/>
      <c r="S447" s="13"/>
      <c r="T447" s="13"/>
    </row>
    <row r="448" spans="15:20" s="11" customFormat="1">
      <c r="O448" s="13"/>
      <c r="P448" s="13"/>
      <c r="Q448" s="13"/>
      <c r="R448" s="13"/>
      <c r="S448" s="13"/>
      <c r="T448" s="13"/>
    </row>
    <row r="449" spans="15:20" s="11" customFormat="1">
      <c r="O449" s="13"/>
      <c r="P449" s="13"/>
      <c r="Q449" s="13"/>
      <c r="R449" s="13"/>
      <c r="S449" s="13"/>
      <c r="T449" s="13"/>
    </row>
    <row r="450" spans="15:20" s="11" customFormat="1">
      <c r="O450" s="13"/>
      <c r="P450" s="13"/>
      <c r="Q450" s="13"/>
      <c r="R450" s="13"/>
      <c r="S450" s="13"/>
      <c r="T450" s="13"/>
    </row>
    <row r="451" spans="15:20" s="11" customFormat="1">
      <c r="O451" s="13"/>
      <c r="P451" s="13"/>
      <c r="Q451" s="13"/>
      <c r="R451" s="13"/>
      <c r="S451" s="13"/>
      <c r="T451" s="13"/>
    </row>
    <row r="452" spans="15:20" s="11" customFormat="1">
      <c r="O452" s="13"/>
      <c r="P452" s="13"/>
      <c r="Q452" s="13"/>
      <c r="R452" s="13"/>
      <c r="S452" s="13"/>
      <c r="T452" s="13"/>
    </row>
    <row r="453" spans="15:20" s="11" customFormat="1">
      <c r="O453" s="13"/>
      <c r="P453" s="13"/>
      <c r="Q453" s="13"/>
      <c r="R453" s="13"/>
      <c r="S453" s="13"/>
      <c r="T453" s="13"/>
    </row>
    <row r="454" spans="15:20" s="11" customFormat="1">
      <c r="O454" s="13"/>
      <c r="P454" s="13"/>
      <c r="Q454" s="13"/>
      <c r="R454" s="13"/>
      <c r="S454" s="13"/>
      <c r="T454" s="13"/>
    </row>
    <row r="455" spans="15:20" s="11" customFormat="1">
      <c r="O455" s="13"/>
      <c r="P455" s="13"/>
      <c r="Q455" s="13"/>
      <c r="R455" s="13"/>
      <c r="S455" s="13"/>
      <c r="T455" s="13"/>
    </row>
    <row r="456" spans="15:20" s="11" customFormat="1">
      <c r="O456" s="13"/>
      <c r="P456" s="13"/>
      <c r="Q456" s="13"/>
      <c r="R456" s="13"/>
      <c r="S456" s="13"/>
      <c r="T456" s="13"/>
    </row>
    <row r="457" spans="15:20" s="11" customFormat="1">
      <c r="O457" s="13"/>
      <c r="P457" s="13"/>
      <c r="Q457" s="13"/>
      <c r="R457" s="13"/>
      <c r="S457" s="13"/>
      <c r="T457" s="13"/>
    </row>
    <row r="458" spans="15:20" s="11" customFormat="1">
      <c r="O458" s="13"/>
      <c r="P458" s="13"/>
      <c r="Q458" s="13"/>
      <c r="R458" s="13"/>
      <c r="S458" s="13"/>
      <c r="T458" s="13"/>
    </row>
    <row r="459" spans="15:20" s="11" customFormat="1">
      <c r="O459" s="13"/>
      <c r="P459" s="13"/>
      <c r="Q459" s="13"/>
      <c r="R459" s="13"/>
      <c r="S459" s="13"/>
      <c r="T459" s="13"/>
    </row>
    <row r="460" spans="15:20" s="11" customFormat="1">
      <c r="O460" s="13"/>
      <c r="P460" s="13"/>
      <c r="Q460" s="13"/>
      <c r="R460" s="13"/>
      <c r="S460" s="13"/>
      <c r="T460" s="13"/>
    </row>
    <row r="461" spans="15:20" s="11" customFormat="1">
      <c r="O461" s="13"/>
      <c r="P461" s="13"/>
      <c r="Q461" s="13"/>
      <c r="R461" s="13"/>
      <c r="S461" s="13"/>
      <c r="T461" s="13"/>
    </row>
    <row r="462" spans="15:20" s="11" customFormat="1">
      <c r="O462" s="13"/>
      <c r="P462" s="13"/>
      <c r="Q462" s="13"/>
      <c r="R462" s="13"/>
      <c r="S462" s="13"/>
      <c r="T462" s="13"/>
    </row>
  </sheetData>
  <sheetProtection algorithmName="SHA-512" hashValue="6kULkHBmu52MXCnkNa8g1bnJdDsJ23nbxGd+P6y9J4jZcEOEEQu7DBoR6A6p3bhRNed7z4XMX1ls+6jPM2Q3NA==" saltValue="dSXEru2xWoCoHndN307kQg==" spinCount="100000" sheet="1" objects="1" scenarios="1" formatCells="0" formatColumns="0" formatRows="0"/>
  <mergeCells count="15">
    <mergeCell ref="D22:E22"/>
    <mergeCell ref="B1:L1"/>
    <mergeCell ref="K22:K23"/>
    <mergeCell ref="L22:L23"/>
    <mergeCell ref="R34:S34"/>
    <mergeCell ref="B2:L2"/>
    <mergeCell ref="B5:L5"/>
    <mergeCell ref="G16:J16"/>
    <mergeCell ref="R38:S38"/>
    <mergeCell ref="R40:S40"/>
    <mergeCell ref="F21:F23"/>
    <mergeCell ref="G21:G23"/>
    <mergeCell ref="I21:I23"/>
    <mergeCell ref="J21:J23"/>
    <mergeCell ref="R35:S35"/>
  </mergeCells>
  <printOptions horizontalCentered="1"/>
  <pageMargins left="0.25" right="0.25" top="0.4" bottom="0.35" header="0.25" footer="0.15"/>
  <pageSetup scale="51" fitToHeight="5" orientation="landscape" r:id="rId1"/>
  <headerFooter alignWithMargins="0"/>
  <rowBreaks count="1" manualBreakCount="1">
    <brk id="1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520"/>
  <sheetViews>
    <sheetView topLeftCell="A2" zoomScale="50" zoomScaleNormal="50" zoomScaleSheetLayoutView="40" workbookViewId="0">
      <selection activeCell="G29" sqref="G29"/>
    </sheetView>
  </sheetViews>
  <sheetFormatPr defaultRowHeight="12.75"/>
  <cols>
    <col min="1" max="1" width="9.140625" style="26"/>
    <col min="2" max="2" width="13" style="26" customWidth="1"/>
    <col min="3" max="3" width="3.7109375" style="26" customWidth="1"/>
    <col min="4" max="4" width="29.7109375" style="26" customWidth="1"/>
    <col min="5" max="5" width="61.85546875" style="26" customWidth="1"/>
    <col min="6" max="6" width="4.42578125" style="26" customWidth="1"/>
    <col min="7" max="7" width="18.28515625" style="26" customWidth="1"/>
    <col min="8" max="8" width="1.7109375" style="26" customWidth="1"/>
    <col min="9" max="9" width="23.85546875" style="26" customWidth="1"/>
    <col min="10" max="10" width="23.42578125" style="26" customWidth="1"/>
    <col min="11" max="13" width="23.5703125" style="26" customWidth="1"/>
    <col min="14" max="14" width="3.7109375" style="26" customWidth="1"/>
    <col min="15" max="20" width="9.140625" style="146"/>
    <col min="21" max="16384" width="9.140625" style="26"/>
  </cols>
  <sheetData>
    <row r="1" spans="2:21" s="11" customFormat="1" ht="27" customHeight="1">
      <c r="B1" s="457" t="s">
        <v>214</v>
      </c>
      <c r="C1" s="457"/>
      <c r="D1" s="457"/>
      <c r="E1" s="457"/>
      <c r="F1" s="457"/>
      <c r="G1" s="457"/>
      <c r="H1" s="457"/>
      <c r="I1" s="457"/>
      <c r="J1" s="457"/>
      <c r="K1" s="457"/>
      <c r="L1" s="457"/>
      <c r="M1" s="457"/>
      <c r="O1" s="13"/>
      <c r="P1" s="12"/>
      <c r="Q1" s="13"/>
      <c r="R1" s="13"/>
      <c r="S1" s="13"/>
      <c r="T1" s="13"/>
    </row>
    <row r="2" spans="2:21" s="11" customFormat="1" ht="27" customHeight="1">
      <c r="B2" s="457" t="s">
        <v>207</v>
      </c>
      <c r="C2" s="457"/>
      <c r="D2" s="457"/>
      <c r="E2" s="457"/>
      <c r="F2" s="457"/>
      <c r="G2" s="457"/>
      <c r="H2" s="457"/>
      <c r="I2" s="457"/>
      <c r="J2" s="457"/>
      <c r="K2" s="457"/>
      <c r="L2" s="457"/>
      <c r="M2" s="457"/>
      <c r="O2" s="13"/>
      <c r="P2" s="12"/>
      <c r="Q2" s="13"/>
      <c r="R2" s="13"/>
      <c r="S2" s="13"/>
      <c r="T2" s="13"/>
    </row>
    <row r="3" spans="2:21" s="11" customFormat="1" ht="27" customHeight="1">
      <c r="B3" s="457" t="s">
        <v>215</v>
      </c>
      <c r="C3" s="457"/>
      <c r="D3" s="457"/>
      <c r="E3" s="457"/>
      <c r="F3" s="457"/>
      <c r="G3" s="457"/>
      <c r="H3" s="457"/>
      <c r="I3" s="457"/>
      <c r="J3" s="457"/>
      <c r="K3" s="457"/>
      <c r="L3" s="457"/>
      <c r="M3" s="457"/>
      <c r="O3" s="13"/>
      <c r="P3" s="12"/>
      <c r="Q3" s="13"/>
      <c r="R3" s="13"/>
      <c r="S3" s="13"/>
      <c r="T3" s="13"/>
    </row>
    <row r="4" spans="2:21" s="11" customFormat="1" ht="12" customHeight="1">
      <c r="B4" s="219"/>
      <c r="C4" s="219"/>
      <c r="D4" s="219"/>
      <c r="E4" s="219"/>
      <c r="F4" s="219"/>
      <c r="G4" s="219"/>
      <c r="H4" s="219"/>
      <c r="I4" s="219"/>
      <c r="J4" s="219"/>
      <c r="K4" s="219"/>
      <c r="L4" s="219"/>
      <c r="M4" s="219"/>
      <c r="O4" s="13"/>
      <c r="P4" s="12"/>
      <c r="Q4" s="13"/>
      <c r="R4" s="13"/>
      <c r="S4" s="13"/>
      <c r="T4" s="13"/>
    </row>
    <row r="5" spans="2:21" s="11" customFormat="1" ht="23.25">
      <c r="B5" s="493" t="s">
        <v>33</v>
      </c>
      <c r="C5" s="493"/>
      <c r="D5" s="493"/>
      <c r="E5" s="493"/>
      <c r="F5" s="493"/>
      <c r="G5" s="493"/>
      <c r="H5" s="493"/>
      <c r="I5" s="493"/>
      <c r="J5" s="493"/>
      <c r="K5" s="493"/>
      <c r="L5" s="493"/>
      <c r="M5" s="493"/>
      <c r="O5" s="13"/>
      <c r="P5" s="12"/>
      <c r="Q5" s="13"/>
      <c r="R5" s="13"/>
      <c r="S5" s="13"/>
      <c r="T5" s="13"/>
    </row>
    <row r="6" spans="2:21" s="11" customFormat="1" ht="23.25">
      <c r="B6" s="472" t="s">
        <v>73</v>
      </c>
      <c r="C6" s="472"/>
      <c r="D6" s="472"/>
      <c r="E6" s="472"/>
      <c r="F6" s="472"/>
      <c r="G6" s="472"/>
      <c r="H6" s="472"/>
      <c r="I6" s="472"/>
      <c r="J6" s="472"/>
      <c r="K6" s="472"/>
      <c r="L6" s="472"/>
      <c r="M6" s="472"/>
      <c r="O6" s="13"/>
      <c r="P6" s="13"/>
      <c r="Q6" s="17"/>
      <c r="R6" s="13"/>
      <c r="S6" s="13"/>
      <c r="T6" s="13"/>
    </row>
    <row r="7" spans="2:21" s="11" customFormat="1" ht="36.75" customHeight="1">
      <c r="B7" s="14"/>
      <c r="C7" s="15"/>
      <c r="D7" s="16"/>
      <c r="E7" s="16"/>
      <c r="F7" s="16"/>
      <c r="G7" s="16"/>
      <c r="H7" s="16"/>
      <c r="I7" s="16"/>
      <c r="J7" s="16"/>
      <c r="K7" s="16"/>
      <c r="L7" s="405" t="s">
        <v>247</v>
      </c>
      <c r="M7" s="390">
        <f>IF('AttA1 Dev Bgt uses'!L6="","",'AttA1 Dev Bgt uses'!L6)</f>
        <v>44056</v>
      </c>
      <c r="O7" s="13"/>
      <c r="P7" s="13"/>
      <c r="Q7" s="17"/>
      <c r="R7" s="13"/>
      <c r="S7" s="13"/>
      <c r="T7" s="13"/>
    </row>
    <row r="8" spans="2:21" s="11" customFormat="1" ht="37.5" customHeight="1" thickBot="1">
      <c r="B8" s="19"/>
      <c r="C8" s="19"/>
      <c r="D8" s="220" t="s">
        <v>212</v>
      </c>
      <c r="E8" s="21" t="str">
        <f>IF('AttA1 Dev Bgt uses'!E7="","",'AttA1 Dev Bgt uses'!E7)</f>
        <v/>
      </c>
      <c r="F8" s="22"/>
      <c r="G8" s="13"/>
      <c r="H8" s="13"/>
      <c r="J8" s="220" t="s">
        <v>51</v>
      </c>
      <c r="K8" s="23" t="str">
        <f>IF('AttA1 Dev Bgt uses'!K7="","",'AttA1 Dev Bgt uses'!K7)</f>
        <v>1234 Main Street</v>
      </c>
      <c r="L8" s="24"/>
      <c r="O8" s="13"/>
      <c r="P8" s="13"/>
      <c r="Q8" s="13"/>
      <c r="R8" s="13"/>
      <c r="S8" s="13"/>
      <c r="T8" s="13"/>
      <c r="U8" s="13"/>
    </row>
    <row r="9" spans="2:21" s="11" customFormat="1" ht="37.5" customHeight="1" thickBot="1">
      <c r="B9" s="19"/>
      <c r="C9" s="19"/>
      <c r="D9" s="220" t="s">
        <v>248</v>
      </c>
      <c r="E9" s="21" t="str">
        <f>IF('AttA1 Dev Bgt uses'!E8="","",'AttA1 Dev Bgt uses'!E8)</f>
        <v/>
      </c>
      <c r="F9" s="22"/>
      <c r="G9" s="13"/>
      <c r="H9" s="13"/>
      <c r="J9" s="220" t="s">
        <v>52</v>
      </c>
      <c r="K9" s="23" t="str">
        <f>IF('AttA1 Dev Bgt uses'!K8="","",'AttA1 Dev Bgt uses'!K8)</f>
        <v>Anytown MA</v>
      </c>
      <c r="L9" s="24"/>
      <c r="O9" s="13"/>
      <c r="P9" s="13"/>
      <c r="Q9" s="13"/>
      <c r="R9" s="13"/>
      <c r="S9" s="13"/>
      <c r="T9" s="13"/>
      <c r="U9" s="13"/>
    </row>
    <row r="10" spans="2:21" s="11" customFormat="1" ht="24" thickBot="1">
      <c r="B10" s="19"/>
      <c r="C10" s="19"/>
      <c r="D10" s="220" t="s">
        <v>34</v>
      </c>
      <c r="E10" s="21" t="str">
        <f>IF('AttA1 Dev Bgt uses'!E9="","",'AttA1 Dev Bgt uses'!E9)</f>
        <v/>
      </c>
      <c r="F10" s="25"/>
      <c r="G10" s="26"/>
      <c r="H10" s="26"/>
      <c r="J10" s="220" t="s">
        <v>71</v>
      </c>
      <c r="K10" s="21">
        <f>IF('AttA1 Dev Bgt uses'!K9="","",'AttA1 Dev Bgt uses'!K9)</f>
        <v>160</v>
      </c>
      <c r="O10" s="13"/>
      <c r="P10" s="13"/>
      <c r="Q10" s="13"/>
      <c r="R10" s="13"/>
      <c r="S10" s="13"/>
      <c r="T10" s="13"/>
      <c r="U10" s="13"/>
    </row>
    <row r="11" spans="2:21" s="11" customFormat="1" ht="24" thickBot="1">
      <c r="B11" s="19"/>
      <c r="C11" s="19"/>
      <c r="D11" s="220" t="s">
        <v>72</v>
      </c>
      <c r="E11" s="21">
        <f>IF('AttA1 Dev Bgt uses'!E10="","",'AttA1 Dev Bgt uses'!E10)</f>
        <v>100000</v>
      </c>
      <c r="F11" s="27"/>
      <c r="G11" s="26"/>
      <c r="H11" s="26"/>
      <c r="J11" s="220" t="s">
        <v>53</v>
      </c>
      <c r="K11" s="394">
        <f>IF('AttA1 Dev Bgt uses'!K10="","",'AttA1 Dev Bgt uses'!K10)</f>
        <v>0</v>
      </c>
      <c r="L11" s="34"/>
      <c r="O11" s="13"/>
      <c r="P11" s="29"/>
      <c r="Q11" s="29"/>
      <c r="R11" s="30"/>
      <c r="S11" s="29"/>
      <c r="T11" s="29"/>
      <c r="U11" s="29"/>
    </row>
    <row r="12" spans="2:21" s="11" customFormat="1" ht="24" thickBot="1">
      <c r="B12" s="19"/>
      <c r="C12" s="19"/>
      <c r="D12" s="220" t="s">
        <v>181</v>
      </c>
      <c r="E12" s="21" t="str">
        <f>IF('AttA1 Dev Bgt uses'!E11="","",'AttA1 Dev Bgt uses'!E11)</f>
        <v>xx/xx/xxxx    to    xx/xx/xxxx</v>
      </c>
      <c r="F12" s="27"/>
      <c r="G12" s="26"/>
      <c r="H12" s="26"/>
      <c r="I12" s="32"/>
      <c r="O12" s="13"/>
      <c r="P12" s="29"/>
      <c r="Q12" s="29"/>
      <c r="R12" s="29"/>
      <c r="S12" s="29"/>
      <c r="T12" s="30"/>
      <c r="U12" s="29"/>
    </row>
    <row r="13" spans="2:21" s="11" customFormat="1" ht="24" customHeight="1" thickBot="1">
      <c r="B13" s="19"/>
      <c r="C13" s="19"/>
      <c r="D13" s="220" t="s">
        <v>35</v>
      </c>
      <c r="E13" s="21" t="str">
        <f>IF('AttA1 Dev Bgt uses'!E12="","",'AttA1 Dev Bgt uses'!E12)</f>
        <v>x/xx/xxxx</v>
      </c>
      <c r="F13" s="27"/>
      <c r="G13" s="26"/>
      <c r="H13" s="26"/>
      <c r="I13" s="32"/>
      <c r="J13" s="35"/>
      <c r="K13" s="34"/>
      <c r="O13" s="13"/>
      <c r="P13" s="29"/>
      <c r="Q13" s="29"/>
      <c r="R13" s="29"/>
      <c r="S13" s="29"/>
      <c r="T13" s="30"/>
      <c r="U13" s="29"/>
    </row>
    <row r="14" spans="2:21" s="11" customFormat="1" ht="24" customHeight="1" thickBot="1">
      <c r="B14" s="19"/>
      <c r="C14" s="19"/>
      <c r="D14" s="220" t="s">
        <v>202</v>
      </c>
      <c r="E14" s="21" t="str">
        <f>IF('AttA1 Dev Bgt uses'!E13="","",'AttA1 Dev Bgt uses'!E13)</f>
        <v/>
      </c>
      <c r="F14" s="27"/>
      <c r="G14" s="36" t="str">
        <f>IF('AttA1 Dev Bgt uses'!G13="","",'AttA1 Dev Bgt uses'!G13)</f>
        <v/>
      </c>
      <c r="H14" s="36"/>
      <c r="I14" s="36"/>
      <c r="J14" s="36"/>
      <c r="K14" s="34"/>
      <c r="O14" s="13"/>
      <c r="P14" s="29"/>
      <c r="Q14" s="29"/>
      <c r="R14" s="29"/>
      <c r="S14" s="29"/>
      <c r="T14" s="30"/>
      <c r="U14" s="29"/>
    </row>
    <row r="15" spans="2:21" s="11" customFormat="1" ht="24" customHeight="1">
      <c r="B15" s="19"/>
      <c r="C15" s="19"/>
      <c r="D15" s="20"/>
      <c r="E15" s="392" t="s">
        <v>203</v>
      </c>
      <c r="F15" s="393"/>
      <c r="G15" s="460" t="s">
        <v>204</v>
      </c>
      <c r="H15" s="460"/>
      <c r="I15" s="460"/>
      <c r="J15" s="460"/>
      <c r="K15" s="34"/>
      <c r="O15" s="13"/>
      <c r="P15" s="29"/>
      <c r="Q15" s="29"/>
      <c r="R15" s="29"/>
      <c r="S15" s="29"/>
      <c r="T15" s="30"/>
      <c r="U15" s="29"/>
    </row>
    <row r="16" spans="2:21" s="11" customFormat="1" ht="25.5" customHeight="1">
      <c r="B16" s="19"/>
      <c r="C16" s="19"/>
      <c r="D16" s="20"/>
      <c r="E16" s="37"/>
      <c r="F16" s="27"/>
      <c r="G16" s="38"/>
      <c r="H16" s="38"/>
      <c r="I16" s="38"/>
      <c r="J16" s="35"/>
      <c r="K16" s="34"/>
      <c r="O16" s="13"/>
      <c r="P16" s="29"/>
      <c r="Q16" s="29"/>
      <c r="R16" s="29"/>
      <c r="S16" s="29"/>
      <c r="T16" s="30"/>
      <c r="U16" s="29"/>
    </row>
    <row r="17" spans="2:22" s="11" customFormat="1" ht="19.5" thickBot="1">
      <c r="B17" s="39"/>
      <c r="C17" s="39"/>
      <c r="D17" s="13"/>
      <c r="E17" s="13"/>
      <c r="F17" s="13"/>
      <c r="G17" s="225" t="s">
        <v>36</v>
      </c>
      <c r="H17" s="225"/>
      <c r="I17" s="225" t="s">
        <v>37</v>
      </c>
      <c r="J17" s="225" t="s">
        <v>38</v>
      </c>
      <c r="K17" s="225" t="s">
        <v>39</v>
      </c>
      <c r="L17" s="225" t="s">
        <v>115</v>
      </c>
      <c r="M17" s="225" t="s">
        <v>199</v>
      </c>
      <c r="O17" s="13"/>
      <c r="P17" s="30"/>
      <c r="Q17" s="29"/>
      <c r="R17" s="29"/>
      <c r="S17" s="29"/>
      <c r="T17" s="30"/>
      <c r="U17" s="29"/>
    </row>
    <row r="18" spans="2:22" s="11" customFormat="1" ht="20.25" customHeight="1" thickTop="1">
      <c r="B18" s="464" t="s">
        <v>170</v>
      </c>
      <c r="C18" s="465"/>
      <c r="D18" s="287"/>
      <c r="E18" s="288"/>
      <c r="F18" s="288"/>
      <c r="G18" s="461" t="s">
        <v>113</v>
      </c>
      <c r="H18" s="222"/>
      <c r="I18" s="461" t="s">
        <v>176</v>
      </c>
      <c r="J18" s="461" t="s">
        <v>177</v>
      </c>
      <c r="K18" s="461" t="s">
        <v>178</v>
      </c>
      <c r="L18" s="461" t="s">
        <v>179</v>
      </c>
      <c r="M18" s="223" t="s">
        <v>116</v>
      </c>
      <c r="O18" s="13"/>
      <c r="P18" s="13"/>
      <c r="Q18" s="13"/>
      <c r="R18" s="13"/>
      <c r="S18" s="13"/>
      <c r="T18" s="13"/>
      <c r="U18" s="13"/>
    </row>
    <row r="19" spans="2:22" s="11" customFormat="1" ht="22.5" customHeight="1">
      <c r="B19" s="466"/>
      <c r="C19" s="467"/>
      <c r="D19" s="475" t="s">
        <v>118</v>
      </c>
      <c r="E19" s="476"/>
      <c r="F19" s="289"/>
      <c r="G19" s="462" t="s">
        <v>134</v>
      </c>
      <c r="H19" s="222"/>
      <c r="I19" s="462"/>
      <c r="J19" s="462"/>
      <c r="K19" s="462"/>
      <c r="L19" s="462"/>
      <c r="M19" s="462" t="s">
        <v>168</v>
      </c>
      <c r="O19" s="13"/>
      <c r="P19" s="13"/>
      <c r="Q19" s="13"/>
      <c r="R19" s="13"/>
      <c r="S19" s="13"/>
      <c r="T19" s="13"/>
      <c r="U19" s="13"/>
    </row>
    <row r="20" spans="2:22" s="11" customFormat="1" ht="41.25" customHeight="1" thickBot="1">
      <c r="B20" s="468"/>
      <c r="C20" s="469"/>
      <c r="D20" s="290"/>
      <c r="E20" s="291"/>
      <c r="F20" s="291"/>
      <c r="G20" s="463" t="s">
        <v>32</v>
      </c>
      <c r="H20" s="222"/>
      <c r="I20" s="463"/>
      <c r="J20" s="463"/>
      <c r="K20" s="463"/>
      <c r="L20" s="463"/>
      <c r="M20" s="463" t="s">
        <v>32</v>
      </c>
      <c r="O20" s="13"/>
      <c r="P20" s="13"/>
      <c r="Q20" s="13"/>
      <c r="R20" s="13"/>
      <c r="S20" s="13"/>
      <c r="T20" s="13"/>
    </row>
    <row r="21" spans="2:22" s="48" customFormat="1" ht="9" thickTop="1">
      <c r="B21" s="44"/>
      <c r="C21" s="45"/>
      <c r="D21" s="45"/>
      <c r="E21" s="45"/>
      <c r="F21" s="45"/>
      <c r="G21" s="46"/>
      <c r="H21" s="47"/>
      <c r="I21" s="46"/>
      <c r="J21" s="46"/>
      <c r="K21" s="46"/>
      <c r="L21" s="46"/>
      <c r="M21" s="46"/>
      <c r="O21" s="49"/>
      <c r="P21" s="49"/>
      <c r="Q21" s="49"/>
      <c r="R21" s="49"/>
      <c r="S21" s="49"/>
      <c r="T21" s="49"/>
    </row>
    <row r="22" spans="2:22" s="11" customFormat="1" ht="15">
      <c r="B22" s="50"/>
      <c r="C22" s="51"/>
      <c r="D22" s="50"/>
      <c r="E22" s="50"/>
      <c r="F22" s="50"/>
      <c r="G22" s="52"/>
      <c r="H22" s="53"/>
      <c r="I22" s="52"/>
      <c r="J22" s="52"/>
      <c r="K22" s="52"/>
      <c r="L22" s="52"/>
      <c r="M22" s="52"/>
      <c r="O22" s="13"/>
      <c r="P22" s="13"/>
      <c r="Q22" s="13"/>
      <c r="R22" s="13"/>
      <c r="S22" s="13"/>
      <c r="T22" s="13"/>
    </row>
    <row r="23" spans="2:22" s="48" customFormat="1" ht="8.25">
      <c r="B23" s="44"/>
      <c r="C23" s="45"/>
      <c r="D23" s="44"/>
      <c r="E23" s="44"/>
      <c r="F23" s="44"/>
      <c r="G23" s="46"/>
      <c r="H23" s="47"/>
      <c r="I23" s="46"/>
      <c r="J23" s="46"/>
      <c r="K23" s="46"/>
      <c r="L23" s="46"/>
      <c r="M23" s="46"/>
      <c r="O23" s="49"/>
      <c r="P23" s="49"/>
      <c r="Q23" s="49"/>
      <c r="R23" s="49"/>
      <c r="S23" s="49"/>
      <c r="T23" s="49"/>
    </row>
    <row r="24" spans="2:22" s="11" customFormat="1" ht="35.1" customHeight="1" thickBot="1">
      <c r="B24" s="236" t="s">
        <v>136</v>
      </c>
      <c r="E24" s="67"/>
      <c r="F24" s="68"/>
      <c r="G24" s="57"/>
      <c r="H24" s="57"/>
      <c r="I24" s="64"/>
      <c r="J24" s="65"/>
      <c r="K24" s="65"/>
      <c r="L24" s="65"/>
      <c r="M24" s="65"/>
      <c r="O24" s="13"/>
      <c r="P24" s="13"/>
      <c r="Q24" s="13"/>
      <c r="R24" s="13"/>
      <c r="S24" s="13"/>
      <c r="T24" s="13"/>
    </row>
    <row r="25" spans="2:22" s="250" customFormat="1" ht="25.5" customHeight="1" thickTop="1" thickBot="1">
      <c r="B25" s="227">
        <v>161</v>
      </c>
      <c r="C25" s="228"/>
      <c r="D25" s="229" t="s">
        <v>0</v>
      </c>
      <c r="E25" s="229"/>
      <c r="F25" s="292"/>
      <c r="G25" s="262">
        <v>0</v>
      </c>
      <c r="H25" s="257"/>
      <c r="I25" s="262">
        <v>0</v>
      </c>
      <c r="J25" s="262">
        <v>0</v>
      </c>
      <c r="K25" s="262">
        <v>0</v>
      </c>
      <c r="L25" s="262">
        <v>0</v>
      </c>
      <c r="M25" s="258">
        <f>SUM(G25:L25)</f>
        <v>0</v>
      </c>
      <c r="O25" s="293"/>
      <c r="P25" s="293"/>
      <c r="Q25" s="293"/>
      <c r="R25" s="293"/>
      <c r="S25" s="293"/>
      <c r="T25" s="293"/>
      <c r="V25" s="294"/>
    </row>
    <row r="26" spans="2:22" s="250" customFormat="1" ht="26.1" customHeight="1" thickTop="1" thickBot="1">
      <c r="B26" s="227">
        <v>162</v>
      </c>
      <c r="C26" s="228"/>
      <c r="D26" s="229" t="s">
        <v>1</v>
      </c>
      <c r="E26" s="229"/>
      <c r="F26" s="292"/>
      <c r="G26" s="262">
        <v>0</v>
      </c>
      <c r="H26" s="257"/>
      <c r="I26" s="262">
        <v>0</v>
      </c>
      <c r="J26" s="262">
        <v>0</v>
      </c>
      <c r="K26" s="262">
        <v>0</v>
      </c>
      <c r="L26" s="262">
        <v>0</v>
      </c>
      <c r="M26" s="258">
        <f>SUM(G26:L26)</f>
        <v>0</v>
      </c>
      <c r="O26" s="293"/>
      <c r="P26" s="293"/>
      <c r="Q26" s="293"/>
      <c r="R26" s="293"/>
      <c r="S26" s="293"/>
      <c r="T26" s="293"/>
      <c r="V26" s="294"/>
    </row>
    <row r="27" spans="2:22" s="296" customFormat="1" ht="33" customHeight="1" thickTop="1" thickBot="1">
      <c r="B27" s="232">
        <v>163</v>
      </c>
      <c r="C27" s="298"/>
      <c r="D27" s="295"/>
      <c r="E27" s="230" t="s">
        <v>137</v>
      </c>
      <c r="F27" s="299"/>
      <c r="G27" s="259">
        <f>SUM(G25+G26)</f>
        <v>0</v>
      </c>
      <c r="H27" s="260"/>
      <c r="I27" s="259">
        <f>SUM(I25+I26)</f>
        <v>0</v>
      </c>
      <c r="J27" s="259">
        <f>SUM(J25+J26)</f>
        <v>0</v>
      </c>
      <c r="K27" s="259">
        <f>SUM(K25+K26)</f>
        <v>0</v>
      </c>
      <c r="L27" s="259">
        <f>SUM(L25+L26)</f>
        <v>0</v>
      </c>
      <c r="M27" s="259">
        <f>SUM(M25+M26)</f>
        <v>0</v>
      </c>
      <c r="O27" s="297"/>
      <c r="P27" s="297"/>
      <c r="Q27" s="297"/>
      <c r="R27" s="297"/>
      <c r="S27" s="297"/>
      <c r="T27" s="297"/>
    </row>
    <row r="28" spans="2:22" s="60" customFormat="1" ht="33" customHeight="1" thickTop="1" thickBot="1">
      <c r="B28" s="237" t="s">
        <v>147</v>
      </c>
      <c r="G28" s="75"/>
      <c r="H28" s="75"/>
      <c r="I28" s="75"/>
      <c r="J28" s="75"/>
      <c r="K28" s="75"/>
      <c r="L28" s="75"/>
      <c r="M28" s="75"/>
      <c r="O28" s="61"/>
      <c r="P28" s="61"/>
      <c r="Q28" s="61"/>
      <c r="R28" s="61"/>
      <c r="S28" s="61"/>
      <c r="T28" s="61"/>
    </row>
    <row r="29" spans="2:22" s="250" customFormat="1" ht="25.5" customHeight="1" thickTop="1" thickBot="1">
      <c r="B29" s="227" t="s">
        <v>219</v>
      </c>
      <c r="C29" s="228"/>
      <c r="D29" s="229" t="s">
        <v>198</v>
      </c>
      <c r="E29" s="229"/>
      <c r="F29" s="292"/>
      <c r="G29" s="262">
        <v>0</v>
      </c>
      <c r="H29" s="257"/>
      <c r="I29" s="262">
        <v>0</v>
      </c>
      <c r="J29" s="262">
        <v>0</v>
      </c>
      <c r="K29" s="262">
        <v>0</v>
      </c>
      <c r="L29" s="262">
        <v>0</v>
      </c>
      <c r="M29" s="258">
        <f>SUM(G29:L29)</f>
        <v>0</v>
      </c>
      <c r="O29" s="293"/>
      <c r="P29" s="293"/>
      <c r="Q29" s="293"/>
      <c r="R29" s="293"/>
      <c r="S29" s="293"/>
      <c r="T29" s="293"/>
      <c r="V29" s="294"/>
    </row>
    <row r="30" spans="2:22" s="60" customFormat="1" ht="26.1" customHeight="1" thickTop="1" thickBot="1">
      <c r="B30" s="227" t="s">
        <v>220</v>
      </c>
      <c r="C30" s="368"/>
      <c r="D30" s="370" t="s">
        <v>221</v>
      </c>
      <c r="E30" s="71"/>
      <c r="F30" s="292"/>
      <c r="G30" s="256">
        <v>0</v>
      </c>
      <c r="H30" s="257"/>
      <c r="I30" s="256">
        <v>0</v>
      </c>
      <c r="J30" s="301">
        <v>0</v>
      </c>
      <c r="K30" s="301">
        <f>I30+J30</f>
        <v>0</v>
      </c>
      <c r="L30" s="301">
        <f>G30-K30</f>
        <v>0</v>
      </c>
      <c r="M30" s="258">
        <f t="shared" ref="M30" si="0">SUM(G30:L30)</f>
        <v>0</v>
      </c>
      <c r="O30" s="61"/>
      <c r="P30" s="61"/>
      <c r="Q30" s="61"/>
      <c r="R30" s="61"/>
    </row>
    <row r="31" spans="2:22" s="60" customFormat="1" ht="26.1" customHeight="1" thickTop="1" thickBot="1">
      <c r="B31" s="227" t="s">
        <v>222</v>
      </c>
      <c r="C31" s="368"/>
      <c r="D31" s="371"/>
      <c r="E31" s="367" t="s">
        <v>223</v>
      </c>
      <c r="F31" s="299"/>
      <c r="G31" s="259">
        <f>SUM(G29+G30)</f>
        <v>0</v>
      </c>
      <c r="H31" s="260"/>
      <c r="I31" s="259">
        <f>SUM(I29+I30)</f>
        <v>0</v>
      </c>
      <c r="J31" s="259">
        <f>SUM(J29+J30)</f>
        <v>0</v>
      </c>
      <c r="K31" s="259">
        <f>SUM(K29+K30)</f>
        <v>0</v>
      </c>
      <c r="L31" s="259">
        <f>SUM(L29+L30)</f>
        <v>0</v>
      </c>
      <c r="M31" s="259">
        <f>SUM(M29+M30)</f>
        <v>0</v>
      </c>
      <c r="O31" s="61"/>
      <c r="P31" s="61"/>
      <c r="Q31" s="61"/>
      <c r="R31" s="61"/>
    </row>
    <row r="32" spans="2:22" s="61" customFormat="1" ht="64.5" customHeight="1" thickTop="1">
      <c r="B32" s="76"/>
      <c r="C32" s="76"/>
      <c r="D32" s="492" t="s">
        <v>146</v>
      </c>
      <c r="E32" s="492"/>
      <c r="F32" s="492"/>
      <c r="G32" s="492"/>
      <c r="H32" s="77"/>
      <c r="I32" s="77"/>
      <c r="J32" s="77"/>
      <c r="K32" s="77"/>
      <c r="L32" s="77"/>
      <c r="M32" s="77"/>
    </row>
    <row r="33" spans="2:22" s="60" customFormat="1" ht="18.75" customHeight="1">
      <c r="B33" s="62"/>
      <c r="C33" s="62"/>
      <c r="D33" s="51"/>
      <c r="E33" s="51"/>
      <c r="F33" s="51"/>
      <c r="G33" s="57"/>
      <c r="H33" s="57"/>
      <c r="I33" s="64"/>
      <c r="J33" s="65"/>
      <c r="K33" s="65"/>
      <c r="L33" s="65"/>
      <c r="M33" s="65"/>
      <c r="O33" s="61"/>
      <c r="P33" s="61"/>
      <c r="Q33" s="61"/>
      <c r="R33" s="61"/>
      <c r="S33" s="61"/>
      <c r="T33" s="61"/>
    </row>
    <row r="34" spans="2:22" s="11" customFormat="1" ht="35.1" customHeight="1" thickBot="1">
      <c r="B34" s="236" t="s">
        <v>148</v>
      </c>
      <c r="E34" s="67"/>
      <c r="F34" s="68"/>
      <c r="G34" s="57"/>
      <c r="H34" s="57"/>
      <c r="I34" s="64"/>
      <c r="J34" s="65"/>
      <c r="K34" s="65"/>
      <c r="L34" s="65"/>
      <c r="M34" s="65"/>
      <c r="O34" s="13"/>
      <c r="P34" s="13"/>
      <c r="Q34" s="13"/>
      <c r="R34" s="13"/>
      <c r="S34" s="13"/>
      <c r="T34" s="13"/>
    </row>
    <row r="35" spans="2:22" s="250" customFormat="1" ht="25.5" customHeight="1" thickTop="1" thickBot="1">
      <c r="B35" s="227">
        <v>144</v>
      </c>
      <c r="C35" s="228"/>
      <c r="D35" s="229" t="s">
        <v>42</v>
      </c>
      <c r="E35" s="229"/>
      <c r="F35" s="292"/>
      <c r="G35" s="261">
        <v>0</v>
      </c>
      <c r="H35" s="257"/>
      <c r="I35" s="262">
        <v>0</v>
      </c>
      <c r="J35" s="262">
        <v>0</v>
      </c>
      <c r="K35" s="262">
        <v>0</v>
      </c>
      <c r="L35" s="262">
        <v>0</v>
      </c>
      <c r="M35" s="258">
        <f t="shared" ref="M35:M43" si="1">SUM(G35:L35)</f>
        <v>0</v>
      </c>
      <c r="O35" s="293"/>
      <c r="P35" s="293"/>
      <c r="Q35" s="293"/>
      <c r="R35" s="293"/>
      <c r="S35" s="293"/>
      <c r="T35" s="293"/>
      <c r="V35" s="294"/>
    </row>
    <row r="36" spans="2:22" s="250" customFormat="1" ht="25.5" customHeight="1" thickTop="1" thickBot="1">
      <c r="B36" s="227">
        <v>145</v>
      </c>
      <c r="C36" s="228"/>
      <c r="D36" s="229" t="s">
        <v>43</v>
      </c>
      <c r="E36" s="229"/>
      <c r="F36" s="292"/>
      <c r="G36" s="261">
        <v>0</v>
      </c>
      <c r="H36" s="257"/>
      <c r="I36" s="262">
        <v>0</v>
      </c>
      <c r="J36" s="262">
        <v>0</v>
      </c>
      <c r="K36" s="262">
        <v>0</v>
      </c>
      <c r="L36" s="262">
        <v>0</v>
      </c>
      <c r="M36" s="258">
        <f t="shared" si="1"/>
        <v>0</v>
      </c>
      <c r="O36" s="293"/>
      <c r="P36" s="293"/>
      <c r="Q36" s="293"/>
      <c r="R36" s="293"/>
      <c r="S36" s="293"/>
      <c r="T36" s="293"/>
      <c r="V36" s="294"/>
    </row>
    <row r="37" spans="2:22" s="250" customFormat="1" ht="25.5" customHeight="1" thickTop="1" thickBot="1">
      <c r="B37" s="227">
        <v>146</v>
      </c>
      <c r="C37" s="228"/>
      <c r="D37" s="229" t="s">
        <v>44</v>
      </c>
      <c r="E37" s="229"/>
      <c r="F37" s="292"/>
      <c r="G37" s="261">
        <v>0</v>
      </c>
      <c r="H37" s="257"/>
      <c r="I37" s="262">
        <v>0</v>
      </c>
      <c r="J37" s="262">
        <v>0</v>
      </c>
      <c r="K37" s="262">
        <v>0</v>
      </c>
      <c r="L37" s="262">
        <v>0</v>
      </c>
      <c r="M37" s="258">
        <f t="shared" si="1"/>
        <v>0</v>
      </c>
      <c r="O37" s="293"/>
      <c r="P37" s="293"/>
      <c r="Q37" s="293"/>
      <c r="R37" s="293"/>
      <c r="S37" s="293"/>
      <c r="T37" s="293"/>
      <c r="V37" s="294"/>
    </row>
    <row r="38" spans="2:22" s="250" customFormat="1" ht="25.5" customHeight="1" thickTop="1" thickBot="1">
      <c r="B38" s="227">
        <v>147</v>
      </c>
      <c r="C38" s="228"/>
      <c r="D38" s="229" t="s">
        <v>45</v>
      </c>
      <c r="E38" s="229"/>
      <c r="F38" s="292"/>
      <c r="G38" s="261">
        <v>0</v>
      </c>
      <c r="H38" s="257"/>
      <c r="I38" s="262">
        <v>0</v>
      </c>
      <c r="J38" s="262">
        <v>0</v>
      </c>
      <c r="K38" s="262">
        <v>0</v>
      </c>
      <c r="L38" s="262">
        <v>0</v>
      </c>
      <c r="M38" s="258">
        <f t="shared" si="1"/>
        <v>0</v>
      </c>
      <c r="O38" s="293"/>
      <c r="P38" s="293"/>
      <c r="Q38" s="293"/>
      <c r="R38" s="293"/>
      <c r="S38" s="293"/>
      <c r="T38" s="293"/>
      <c r="V38" s="294"/>
    </row>
    <row r="39" spans="2:22" s="250" customFormat="1" ht="25.5" customHeight="1" thickTop="1" thickBot="1">
      <c r="B39" s="227">
        <v>148</v>
      </c>
      <c r="C39" s="228"/>
      <c r="D39" s="229" t="s">
        <v>46</v>
      </c>
      <c r="E39" s="229"/>
      <c r="F39" s="292"/>
      <c r="G39" s="261">
        <v>0</v>
      </c>
      <c r="H39" s="257"/>
      <c r="I39" s="262">
        <v>0</v>
      </c>
      <c r="J39" s="262">
        <v>0</v>
      </c>
      <c r="K39" s="262">
        <v>0</v>
      </c>
      <c r="L39" s="262">
        <v>0</v>
      </c>
      <c r="M39" s="258">
        <f t="shared" si="1"/>
        <v>0</v>
      </c>
      <c r="O39" s="293"/>
      <c r="P39" s="293"/>
      <c r="Q39" s="293"/>
      <c r="R39" s="293"/>
      <c r="S39" s="293"/>
      <c r="T39" s="293"/>
      <c r="V39" s="294"/>
    </row>
    <row r="40" spans="2:22" s="250" customFormat="1" ht="25.5" customHeight="1" thickTop="1" thickBot="1">
      <c r="B40" s="227">
        <v>149</v>
      </c>
      <c r="C40" s="228"/>
      <c r="D40" s="229" t="s">
        <v>47</v>
      </c>
      <c r="E40" s="229"/>
      <c r="F40" s="292"/>
      <c r="G40" s="261">
        <v>0</v>
      </c>
      <c r="H40" s="257"/>
      <c r="I40" s="262">
        <v>0</v>
      </c>
      <c r="J40" s="262">
        <v>0</v>
      </c>
      <c r="K40" s="262">
        <v>0</v>
      </c>
      <c r="L40" s="262">
        <v>0</v>
      </c>
      <c r="M40" s="258">
        <f t="shared" si="1"/>
        <v>0</v>
      </c>
      <c r="O40" s="293"/>
      <c r="P40" s="293"/>
      <c r="Q40" s="293"/>
      <c r="R40" s="293"/>
      <c r="S40" s="293"/>
      <c r="T40" s="293"/>
      <c r="V40" s="294"/>
    </row>
    <row r="41" spans="2:22" s="250" customFormat="1" ht="25.5" customHeight="1" thickTop="1" thickBot="1">
      <c r="B41" s="227">
        <v>150</v>
      </c>
      <c r="C41" s="228"/>
      <c r="D41" s="229" t="s">
        <v>48</v>
      </c>
      <c r="E41" s="229"/>
      <c r="F41" s="292"/>
      <c r="G41" s="261">
        <v>0</v>
      </c>
      <c r="H41" s="257"/>
      <c r="I41" s="262">
        <v>0</v>
      </c>
      <c r="J41" s="262">
        <v>0</v>
      </c>
      <c r="K41" s="262">
        <v>0</v>
      </c>
      <c r="L41" s="262">
        <v>0</v>
      </c>
      <c r="M41" s="258">
        <f t="shared" si="1"/>
        <v>0</v>
      </c>
      <c r="O41" s="293"/>
      <c r="P41" s="293"/>
      <c r="Q41" s="293"/>
      <c r="R41" s="293"/>
      <c r="S41" s="293"/>
      <c r="T41" s="293"/>
      <c r="V41" s="294"/>
    </row>
    <row r="42" spans="2:22" s="250" customFormat="1" ht="25.5" customHeight="1" thickTop="1" thickBot="1">
      <c r="B42" s="227">
        <v>151</v>
      </c>
      <c r="C42" s="228"/>
      <c r="D42" s="229" t="s">
        <v>49</v>
      </c>
      <c r="E42" s="229"/>
      <c r="F42" s="292"/>
      <c r="G42" s="261">
        <v>0</v>
      </c>
      <c r="H42" s="257"/>
      <c r="I42" s="262">
        <v>0</v>
      </c>
      <c r="J42" s="262">
        <v>0</v>
      </c>
      <c r="K42" s="262">
        <v>0</v>
      </c>
      <c r="L42" s="262">
        <v>0</v>
      </c>
      <c r="M42" s="258">
        <f t="shared" si="1"/>
        <v>0</v>
      </c>
      <c r="O42" s="293"/>
      <c r="P42" s="293"/>
      <c r="Q42" s="293"/>
      <c r="R42" s="293"/>
      <c r="S42" s="293"/>
      <c r="T42" s="293"/>
      <c r="V42" s="294"/>
    </row>
    <row r="43" spans="2:22" s="250" customFormat="1" ht="25.5" customHeight="1" thickTop="1" thickBot="1">
      <c r="B43" s="227">
        <v>152</v>
      </c>
      <c r="C43" s="228"/>
      <c r="D43" s="229" t="s">
        <v>50</v>
      </c>
      <c r="E43" s="229"/>
      <c r="F43" s="292"/>
      <c r="G43" s="261">
        <v>0</v>
      </c>
      <c r="H43" s="257"/>
      <c r="I43" s="262">
        <v>0</v>
      </c>
      <c r="J43" s="262">
        <v>0</v>
      </c>
      <c r="K43" s="262">
        <v>0</v>
      </c>
      <c r="L43" s="262">
        <v>0</v>
      </c>
      <c r="M43" s="258">
        <f t="shared" si="1"/>
        <v>0</v>
      </c>
      <c r="O43" s="293"/>
      <c r="P43" s="293"/>
      <c r="Q43" s="293"/>
      <c r="R43" s="293"/>
      <c r="S43" s="293"/>
      <c r="T43" s="293"/>
      <c r="V43" s="294"/>
    </row>
    <row r="44" spans="2:22" s="296" customFormat="1" ht="33" customHeight="1" thickTop="1" thickBot="1">
      <c r="B44" s="232">
        <v>153</v>
      </c>
      <c r="C44" s="298"/>
      <c r="D44" s="295"/>
      <c r="E44" s="230" t="s">
        <v>140</v>
      </c>
      <c r="F44" s="299"/>
      <c r="G44" s="259">
        <f>SUM(G35:G43)</f>
        <v>0</v>
      </c>
      <c r="H44" s="260"/>
      <c r="I44" s="259">
        <f>SUM(I35:I43)</f>
        <v>0</v>
      </c>
      <c r="J44" s="259">
        <f>SUM(J35:J43)</f>
        <v>0</v>
      </c>
      <c r="K44" s="259">
        <f>SUM(K35:K43)</f>
        <v>0</v>
      </c>
      <c r="L44" s="259">
        <f>SUM(L35:L43)</f>
        <v>0</v>
      </c>
      <c r="M44" s="259">
        <f>SUM(M35:M43)</f>
        <v>0</v>
      </c>
      <c r="O44" s="297"/>
      <c r="P44" s="297"/>
      <c r="Q44" s="297"/>
      <c r="R44" s="297"/>
      <c r="S44" s="297"/>
      <c r="T44" s="297"/>
    </row>
    <row r="45" spans="2:22" s="61" customFormat="1" ht="24.75" customHeight="1" thickTop="1" thickBot="1">
      <c r="B45" s="82"/>
      <c r="C45" s="82"/>
      <c r="E45" s="83"/>
      <c r="F45" s="83"/>
      <c r="G45" s="84"/>
      <c r="H45" s="57"/>
      <c r="I45" s="84"/>
      <c r="J45" s="84"/>
      <c r="K45" s="84"/>
      <c r="L45" s="84"/>
      <c r="M45" s="84"/>
    </row>
    <row r="46" spans="2:22" s="296" customFormat="1" ht="54" customHeight="1" thickTop="1" thickBot="1">
      <c r="B46" s="232">
        <v>154</v>
      </c>
      <c r="C46" s="298"/>
      <c r="D46" s="458" t="s">
        <v>213</v>
      </c>
      <c r="E46" s="459"/>
      <c r="F46" s="299"/>
      <c r="G46" s="259">
        <f>G29+G44</f>
        <v>0</v>
      </c>
      <c r="H46" s="260"/>
      <c r="I46" s="259">
        <f>I29+I44</f>
        <v>0</v>
      </c>
      <c r="J46" s="259">
        <f>J29+J44</f>
        <v>0</v>
      </c>
      <c r="K46" s="259">
        <f>K29+K44</f>
        <v>0</v>
      </c>
      <c r="L46" s="259">
        <f>L29+L44</f>
        <v>0</v>
      </c>
      <c r="M46" s="259">
        <f>M29+M44</f>
        <v>0</v>
      </c>
      <c r="O46" s="297"/>
      <c r="P46" s="297"/>
      <c r="Q46" s="297"/>
      <c r="R46" s="297"/>
      <c r="S46" s="297"/>
      <c r="T46" s="297"/>
    </row>
    <row r="47" spans="2:22" s="13" customFormat="1" ht="29.25" customHeight="1" thickTop="1">
      <c r="B47" s="87"/>
      <c r="C47" s="87"/>
      <c r="E47" s="88"/>
      <c r="F47" s="88"/>
      <c r="G47" s="90"/>
      <c r="H47" s="65"/>
      <c r="I47" s="90"/>
      <c r="J47" s="90"/>
      <c r="K47" s="90"/>
      <c r="L47" s="90"/>
      <c r="M47" s="90"/>
    </row>
    <row r="48" spans="2:22" s="11" customFormat="1" ht="35.1" customHeight="1" thickBot="1">
      <c r="B48" s="236" t="s">
        <v>151</v>
      </c>
      <c r="E48" s="67"/>
      <c r="F48" s="68"/>
      <c r="G48" s="57"/>
      <c r="H48" s="57"/>
      <c r="I48" s="64"/>
      <c r="J48" s="65"/>
      <c r="K48" s="65"/>
      <c r="L48" s="65"/>
      <c r="M48" s="65"/>
      <c r="O48" s="13"/>
      <c r="P48" s="13"/>
      <c r="Q48" s="13"/>
      <c r="R48" s="13"/>
      <c r="S48" s="13"/>
      <c r="T48" s="13"/>
    </row>
    <row r="49" spans="2:22" s="250" customFormat="1" ht="25.5" customHeight="1" thickTop="1" thickBot="1">
      <c r="B49" s="227">
        <v>155</v>
      </c>
      <c r="C49" s="228"/>
      <c r="D49" s="229" t="s">
        <v>54</v>
      </c>
      <c r="E49" s="229"/>
      <c r="F49" s="292"/>
      <c r="G49" s="261">
        <v>0</v>
      </c>
      <c r="H49" s="257"/>
      <c r="I49" s="262">
        <v>0</v>
      </c>
      <c r="J49" s="262">
        <v>0</v>
      </c>
      <c r="K49" s="262">
        <v>0</v>
      </c>
      <c r="L49" s="262">
        <v>0</v>
      </c>
      <c r="M49" s="258">
        <f>SUM(G49:L49)</f>
        <v>0</v>
      </c>
      <c r="O49" s="293"/>
      <c r="P49" s="293"/>
      <c r="Q49" s="293"/>
      <c r="R49" s="293"/>
      <c r="S49" s="293"/>
      <c r="T49" s="293"/>
      <c r="V49" s="294"/>
    </row>
    <row r="50" spans="2:22" s="250" customFormat="1" ht="25.5" customHeight="1" thickTop="1" thickBot="1">
      <c r="B50" s="227">
        <v>157</v>
      </c>
      <c r="C50" s="228"/>
      <c r="D50" s="229" t="s">
        <v>55</v>
      </c>
      <c r="E50" s="229"/>
      <c r="F50" s="292"/>
      <c r="G50" s="261">
        <v>0</v>
      </c>
      <c r="H50" s="257"/>
      <c r="I50" s="262">
        <v>0</v>
      </c>
      <c r="J50" s="262">
        <v>0</v>
      </c>
      <c r="K50" s="262">
        <v>0</v>
      </c>
      <c r="L50" s="262">
        <v>0</v>
      </c>
      <c r="M50" s="258">
        <f>SUM(G50:L50)</f>
        <v>0</v>
      </c>
      <c r="O50" s="293"/>
      <c r="P50" s="293"/>
      <c r="Q50" s="293"/>
      <c r="R50" s="293"/>
      <c r="S50" s="293"/>
      <c r="T50" s="293"/>
      <c r="V50" s="294"/>
    </row>
    <row r="51" spans="2:22" s="250" customFormat="1" ht="25.5" customHeight="1" thickTop="1" thickBot="1">
      <c r="B51" s="227">
        <v>158</v>
      </c>
      <c r="C51" s="228"/>
      <c r="D51" s="229" t="s">
        <v>56</v>
      </c>
      <c r="E51" s="229"/>
      <c r="F51" s="292"/>
      <c r="G51" s="261">
        <v>0</v>
      </c>
      <c r="H51" s="257"/>
      <c r="I51" s="262">
        <v>0</v>
      </c>
      <c r="J51" s="262">
        <v>0</v>
      </c>
      <c r="K51" s="262">
        <v>0</v>
      </c>
      <c r="L51" s="262">
        <v>0</v>
      </c>
      <c r="M51" s="258">
        <f>SUM(G51:L51)</f>
        <v>0</v>
      </c>
      <c r="O51" s="293"/>
      <c r="P51" s="293"/>
      <c r="Q51" s="293"/>
      <c r="R51" s="293"/>
      <c r="S51" s="293"/>
      <c r="T51" s="293"/>
      <c r="V51" s="294"/>
    </row>
    <row r="52" spans="2:22" s="296" customFormat="1" ht="57.75" customHeight="1" thickTop="1" thickBot="1">
      <c r="B52" s="232"/>
      <c r="C52" s="298"/>
      <c r="D52" s="458" t="s">
        <v>152</v>
      </c>
      <c r="E52" s="459"/>
      <c r="F52" s="299"/>
      <c r="G52" s="259">
        <f>G49+G50+G51</f>
        <v>0</v>
      </c>
      <c r="H52" s="260"/>
      <c r="I52" s="259">
        <f>I49+I50+I51</f>
        <v>0</v>
      </c>
      <c r="J52" s="259">
        <f>J49+J50+J51</f>
        <v>0</v>
      </c>
      <c r="K52" s="259">
        <f>K49+K50+K51</f>
        <v>0</v>
      </c>
      <c r="L52" s="259">
        <f>L49+L50+L51</f>
        <v>0</v>
      </c>
      <c r="M52" s="259">
        <f>M49+M50+M51</f>
        <v>0</v>
      </c>
      <c r="O52" s="297"/>
      <c r="P52" s="297"/>
      <c r="Q52" s="297"/>
      <c r="R52" s="297"/>
      <c r="S52" s="297"/>
      <c r="T52" s="297"/>
    </row>
    <row r="53" spans="2:22" s="11" customFormat="1" ht="16.5" thickTop="1" thickBot="1">
      <c r="B53" s="82"/>
      <c r="C53" s="82"/>
      <c r="D53" s="82"/>
      <c r="E53" s="96"/>
      <c r="F53" s="96"/>
      <c r="G53" s="98"/>
      <c r="H53" s="99"/>
      <c r="I53" s="98"/>
      <c r="J53" s="90"/>
      <c r="K53" s="98"/>
      <c r="L53" s="90"/>
      <c r="M53" s="90"/>
    </row>
    <row r="54" spans="2:22" s="296" customFormat="1" ht="33" customHeight="1" thickTop="1" thickBot="1">
      <c r="B54" s="232">
        <v>159</v>
      </c>
      <c r="C54" s="298"/>
      <c r="D54" s="295"/>
      <c r="E54" s="230" t="s">
        <v>150</v>
      </c>
      <c r="F54" s="299"/>
      <c r="G54" s="259">
        <f>G46+G52</f>
        <v>0</v>
      </c>
      <c r="H54" s="260"/>
      <c r="I54" s="259">
        <f>I46+I52</f>
        <v>0</v>
      </c>
      <c r="J54" s="259">
        <f>J46+J52</f>
        <v>0</v>
      </c>
      <c r="K54" s="259">
        <f>K46+K52</f>
        <v>0</v>
      </c>
      <c r="L54" s="259">
        <f>L46+L52</f>
        <v>0</v>
      </c>
      <c r="M54" s="259">
        <f>M46+M52</f>
        <v>0</v>
      </c>
      <c r="O54" s="297"/>
      <c r="P54" s="297"/>
      <c r="Q54" s="297"/>
      <c r="R54" s="297"/>
      <c r="S54" s="297"/>
      <c r="T54" s="297"/>
    </row>
    <row r="55" spans="2:22" s="13" customFormat="1" ht="21.75" customHeight="1" thickTop="1">
      <c r="B55" s="62"/>
      <c r="C55" s="62"/>
      <c r="E55" s="88"/>
      <c r="F55" s="88"/>
      <c r="G55" s="121"/>
      <c r="H55" s="75"/>
      <c r="I55" s="121"/>
      <c r="J55" s="121"/>
      <c r="K55" s="121"/>
      <c r="L55" s="121"/>
      <c r="M55" s="121"/>
    </row>
    <row r="56" spans="2:22" s="11" customFormat="1" ht="89.25" customHeight="1" thickBot="1">
      <c r="B56" s="39"/>
      <c r="C56" s="39"/>
      <c r="D56" s="13"/>
      <c r="E56" s="13"/>
      <c r="F56" s="13"/>
      <c r="G56" s="225" t="s">
        <v>36</v>
      </c>
      <c r="H56" s="225"/>
      <c r="I56" s="225" t="s">
        <v>37</v>
      </c>
      <c r="J56" s="225" t="s">
        <v>38</v>
      </c>
      <c r="K56" s="225" t="s">
        <v>39</v>
      </c>
      <c r="L56" s="225" t="s">
        <v>115</v>
      </c>
      <c r="M56" s="225" t="s">
        <v>199</v>
      </c>
      <c r="O56" s="13"/>
      <c r="P56" s="30"/>
      <c r="Q56" s="29"/>
      <c r="R56" s="29"/>
      <c r="S56" s="29"/>
      <c r="T56" s="30"/>
      <c r="U56" s="29"/>
    </row>
    <row r="57" spans="2:22" s="11" customFormat="1" ht="20.25" customHeight="1" thickTop="1">
      <c r="B57" s="464" t="s">
        <v>170</v>
      </c>
      <c r="C57" s="465"/>
      <c r="D57" s="287"/>
      <c r="E57" s="288"/>
      <c r="F57" s="288"/>
      <c r="G57" s="461" t="s">
        <v>113</v>
      </c>
      <c r="H57" s="222"/>
      <c r="I57" s="461" t="s">
        <v>176</v>
      </c>
      <c r="J57" s="461" t="s">
        <v>177</v>
      </c>
      <c r="K57" s="461" t="s">
        <v>178</v>
      </c>
      <c r="L57" s="461" t="s">
        <v>179</v>
      </c>
      <c r="M57" s="223" t="s">
        <v>116</v>
      </c>
      <c r="O57" s="13"/>
      <c r="P57" s="13"/>
      <c r="Q57" s="13"/>
      <c r="R57" s="13"/>
      <c r="S57" s="13"/>
      <c r="T57" s="13"/>
      <c r="U57" s="13"/>
    </row>
    <row r="58" spans="2:22" s="11" customFormat="1" ht="22.5" customHeight="1">
      <c r="B58" s="466"/>
      <c r="C58" s="467"/>
      <c r="D58" s="494" t="s">
        <v>118</v>
      </c>
      <c r="E58" s="495"/>
      <c r="F58" s="289"/>
      <c r="G58" s="462" t="s">
        <v>134</v>
      </c>
      <c r="H58" s="222"/>
      <c r="I58" s="462"/>
      <c r="J58" s="462"/>
      <c r="K58" s="462"/>
      <c r="L58" s="462"/>
      <c r="M58" s="462" t="s">
        <v>168</v>
      </c>
      <c r="O58" s="13"/>
      <c r="P58" s="13"/>
      <c r="Q58" s="13"/>
      <c r="R58" s="13"/>
      <c r="S58" s="13"/>
      <c r="T58" s="13"/>
      <c r="U58" s="13"/>
    </row>
    <row r="59" spans="2:22" s="11" customFormat="1" ht="41.25" customHeight="1" thickBot="1">
      <c r="B59" s="468"/>
      <c r="C59" s="469"/>
      <c r="D59" s="290"/>
      <c r="E59" s="291"/>
      <c r="F59" s="291"/>
      <c r="G59" s="463" t="s">
        <v>32</v>
      </c>
      <c r="H59" s="222"/>
      <c r="I59" s="463"/>
      <c r="J59" s="463"/>
      <c r="K59" s="463"/>
      <c r="L59" s="463"/>
      <c r="M59" s="463" t="s">
        <v>32</v>
      </c>
      <c r="O59" s="13"/>
      <c r="P59" s="13"/>
      <c r="Q59" s="13"/>
      <c r="R59" s="13"/>
      <c r="S59" s="13"/>
      <c r="T59" s="13"/>
    </row>
    <row r="60" spans="2:22" s="11" customFormat="1" ht="35.1" customHeight="1" thickTop="1" thickBot="1">
      <c r="B60" s="66" t="s">
        <v>138</v>
      </c>
      <c r="E60" s="67"/>
      <c r="F60" s="68"/>
      <c r="G60" s="57"/>
      <c r="H60" s="57"/>
      <c r="I60" s="64"/>
      <c r="J60" s="65"/>
      <c r="K60" s="65"/>
      <c r="L60" s="65"/>
      <c r="M60" s="65"/>
      <c r="O60" s="13"/>
      <c r="P60" s="13"/>
      <c r="Q60" s="13"/>
      <c r="R60" s="13"/>
      <c r="S60" s="13"/>
      <c r="T60" s="13"/>
    </row>
    <row r="61" spans="2:22" s="250" customFormat="1" ht="25.5" customHeight="1" thickTop="1" thickBot="1">
      <c r="B61" s="227">
        <v>167</v>
      </c>
      <c r="C61" s="228"/>
      <c r="D61" s="229" t="s">
        <v>2</v>
      </c>
      <c r="E61" s="229"/>
      <c r="F61" s="292"/>
      <c r="G61" s="262">
        <v>0</v>
      </c>
      <c r="H61" s="257"/>
      <c r="I61" s="262">
        <v>0</v>
      </c>
      <c r="J61" s="262">
        <v>0</v>
      </c>
      <c r="K61" s="262">
        <v>0</v>
      </c>
      <c r="L61" s="262">
        <v>0</v>
      </c>
      <c r="M61" s="258">
        <f t="shared" ref="M61:M78" si="2">SUM(G61:L61)</f>
        <v>0</v>
      </c>
      <c r="O61" s="293"/>
      <c r="P61" s="293"/>
      <c r="Q61" s="293"/>
      <c r="R61" s="293"/>
      <c r="S61" s="293"/>
      <c r="T61" s="293"/>
      <c r="V61" s="294"/>
    </row>
    <row r="62" spans="2:22" s="250" customFormat="1" ht="25.5" customHeight="1" thickTop="1" thickBot="1">
      <c r="B62" s="227">
        <v>168</v>
      </c>
      <c r="C62" s="228"/>
      <c r="D62" s="229" t="s">
        <v>3</v>
      </c>
      <c r="E62" s="229"/>
      <c r="F62" s="292"/>
      <c r="G62" s="262">
        <v>0</v>
      </c>
      <c r="H62" s="257"/>
      <c r="I62" s="262">
        <v>0</v>
      </c>
      <c r="J62" s="262">
        <v>0</v>
      </c>
      <c r="K62" s="262">
        <v>0</v>
      </c>
      <c r="L62" s="262">
        <v>0</v>
      </c>
      <c r="M62" s="258">
        <f t="shared" si="2"/>
        <v>0</v>
      </c>
      <c r="O62" s="293"/>
      <c r="P62" s="293"/>
      <c r="Q62" s="293"/>
      <c r="R62" s="293"/>
      <c r="S62" s="293"/>
      <c r="T62" s="293"/>
      <c r="V62" s="294"/>
    </row>
    <row r="63" spans="2:22" s="250" customFormat="1" ht="25.5" customHeight="1" thickTop="1" thickBot="1">
      <c r="B63" s="227">
        <v>169</v>
      </c>
      <c r="C63" s="228"/>
      <c r="D63" s="229" t="s">
        <v>4</v>
      </c>
      <c r="E63" s="229"/>
      <c r="F63" s="292"/>
      <c r="G63" s="262">
        <v>0</v>
      </c>
      <c r="H63" s="257"/>
      <c r="I63" s="262">
        <v>0</v>
      </c>
      <c r="J63" s="262">
        <v>0</v>
      </c>
      <c r="K63" s="262">
        <v>0</v>
      </c>
      <c r="L63" s="262">
        <v>0</v>
      </c>
      <c r="M63" s="258">
        <f t="shared" si="2"/>
        <v>0</v>
      </c>
      <c r="O63" s="293"/>
      <c r="P63" s="293"/>
      <c r="Q63" s="293"/>
      <c r="R63" s="293"/>
      <c r="S63" s="293"/>
      <c r="T63" s="293"/>
      <c r="V63" s="294"/>
    </row>
    <row r="64" spans="2:22" s="250" customFormat="1" ht="25.5" customHeight="1" thickTop="1" thickBot="1">
      <c r="B64" s="227">
        <v>170</v>
      </c>
      <c r="C64" s="228"/>
      <c r="D64" s="229" t="s">
        <v>5</v>
      </c>
      <c r="E64" s="229"/>
      <c r="F64" s="292"/>
      <c r="G64" s="262">
        <v>0</v>
      </c>
      <c r="H64" s="257"/>
      <c r="I64" s="262">
        <v>0</v>
      </c>
      <c r="J64" s="262">
        <v>0</v>
      </c>
      <c r="K64" s="262">
        <v>0</v>
      </c>
      <c r="L64" s="262">
        <v>0</v>
      </c>
      <c r="M64" s="258">
        <f t="shared" si="2"/>
        <v>0</v>
      </c>
      <c r="O64" s="293"/>
      <c r="P64" s="293"/>
      <c r="Q64" s="293"/>
      <c r="R64" s="293"/>
      <c r="S64" s="293"/>
      <c r="T64" s="293"/>
      <c r="V64" s="294"/>
    </row>
    <row r="65" spans="2:22" s="250" customFormat="1" ht="25.5" customHeight="1" thickTop="1" thickBot="1">
      <c r="B65" s="227">
        <v>171</v>
      </c>
      <c r="C65" s="228"/>
      <c r="D65" s="229" t="s">
        <v>6</v>
      </c>
      <c r="E65" s="229"/>
      <c r="F65" s="292"/>
      <c r="G65" s="262">
        <v>0</v>
      </c>
      <c r="H65" s="257"/>
      <c r="I65" s="262">
        <v>0</v>
      </c>
      <c r="J65" s="262">
        <v>0</v>
      </c>
      <c r="K65" s="262">
        <v>0</v>
      </c>
      <c r="L65" s="262">
        <v>0</v>
      </c>
      <c r="M65" s="258">
        <f t="shared" si="2"/>
        <v>0</v>
      </c>
      <c r="O65" s="293"/>
      <c r="P65" s="293"/>
      <c r="Q65" s="293"/>
      <c r="R65" s="293"/>
      <c r="S65" s="293"/>
      <c r="T65" s="293"/>
      <c r="V65" s="294"/>
    </row>
    <row r="66" spans="2:22" s="250" customFormat="1" ht="25.5" customHeight="1" thickTop="1" thickBot="1">
      <c r="B66" s="227">
        <v>172</v>
      </c>
      <c r="C66" s="228"/>
      <c r="D66" s="229" t="s">
        <v>7</v>
      </c>
      <c r="E66" s="229"/>
      <c r="F66" s="292"/>
      <c r="G66" s="262">
        <v>0</v>
      </c>
      <c r="H66" s="257"/>
      <c r="I66" s="262">
        <v>0</v>
      </c>
      <c r="J66" s="262">
        <v>0</v>
      </c>
      <c r="K66" s="262">
        <v>0</v>
      </c>
      <c r="L66" s="262">
        <v>0</v>
      </c>
      <c r="M66" s="258">
        <f t="shared" si="2"/>
        <v>0</v>
      </c>
      <c r="O66" s="293"/>
      <c r="P66" s="293"/>
      <c r="Q66" s="293"/>
      <c r="R66" s="293"/>
      <c r="S66" s="293"/>
      <c r="T66" s="293"/>
      <c r="V66" s="294"/>
    </row>
    <row r="67" spans="2:22" s="250" customFormat="1" ht="25.5" customHeight="1" thickTop="1" thickBot="1">
      <c r="B67" s="227">
        <v>173</v>
      </c>
      <c r="C67" s="228"/>
      <c r="D67" s="229" t="s">
        <v>8</v>
      </c>
      <c r="E67" s="229"/>
      <c r="F67" s="292"/>
      <c r="G67" s="262">
        <v>0</v>
      </c>
      <c r="H67" s="257"/>
      <c r="I67" s="262">
        <v>0</v>
      </c>
      <c r="J67" s="262">
        <v>0</v>
      </c>
      <c r="K67" s="262">
        <v>0</v>
      </c>
      <c r="L67" s="262">
        <v>0</v>
      </c>
      <c r="M67" s="258">
        <f t="shared" si="2"/>
        <v>0</v>
      </c>
      <c r="O67" s="293"/>
      <c r="P67" s="293"/>
      <c r="Q67" s="293"/>
      <c r="R67" s="293"/>
      <c r="S67" s="293"/>
      <c r="T67" s="293"/>
      <c r="V67" s="294"/>
    </row>
    <row r="68" spans="2:22" s="250" customFormat="1" ht="25.5" customHeight="1" thickTop="1" thickBot="1">
      <c r="B68" s="227">
        <v>174</v>
      </c>
      <c r="C68" s="228"/>
      <c r="D68" s="229" t="s">
        <v>64</v>
      </c>
      <c r="E68" s="229"/>
      <c r="F68" s="292"/>
      <c r="G68" s="262">
        <v>0</v>
      </c>
      <c r="H68" s="257"/>
      <c r="I68" s="262">
        <v>0</v>
      </c>
      <c r="J68" s="262">
        <v>0</v>
      </c>
      <c r="K68" s="262">
        <v>0</v>
      </c>
      <c r="L68" s="262">
        <v>0</v>
      </c>
      <c r="M68" s="258">
        <f t="shared" si="2"/>
        <v>0</v>
      </c>
      <c r="O68" s="293"/>
      <c r="P68" s="293"/>
      <c r="Q68" s="293"/>
      <c r="R68" s="293"/>
      <c r="S68" s="293"/>
      <c r="T68" s="293"/>
      <c r="V68" s="294"/>
    </row>
    <row r="69" spans="2:22" s="250" customFormat="1" ht="25.5" customHeight="1" thickTop="1" thickBot="1">
      <c r="B69" s="227">
        <v>175</v>
      </c>
      <c r="C69" s="228"/>
      <c r="D69" s="229" t="s">
        <v>9</v>
      </c>
      <c r="E69" s="229"/>
      <c r="F69" s="292"/>
      <c r="G69" s="262">
        <v>0</v>
      </c>
      <c r="H69" s="257"/>
      <c r="I69" s="262">
        <v>0</v>
      </c>
      <c r="J69" s="262">
        <v>0</v>
      </c>
      <c r="K69" s="262">
        <v>0</v>
      </c>
      <c r="L69" s="262">
        <v>0</v>
      </c>
      <c r="M69" s="258">
        <f t="shared" si="2"/>
        <v>0</v>
      </c>
      <c r="O69" s="293"/>
      <c r="P69" s="293"/>
      <c r="Q69" s="293"/>
      <c r="R69" s="293"/>
      <c r="S69" s="293"/>
      <c r="T69" s="293"/>
      <c r="V69" s="294"/>
    </row>
    <row r="70" spans="2:22" s="250" customFormat="1" ht="25.5" customHeight="1" thickTop="1" thickBot="1">
      <c r="B70" s="227">
        <v>176</v>
      </c>
      <c r="C70" s="228"/>
      <c r="D70" s="229" t="s">
        <v>10</v>
      </c>
      <c r="E70" s="229"/>
      <c r="F70" s="292"/>
      <c r="G70" s="262">
        <v>0</v>
      </c>
      <c r="H70" s="257"/>
      <c r="I70" s="262">
        <v>0</v>
      </c>
      <c r="J70" s="262">
        <v>0</v>
      </c>
      <c r="K70" s="262">
        <v>0</v>
      </c>
      <c r="L70" s="262">
        <v>0</v>
      </c>
      <c r="M70" s="258">
        <f t="shared" si="2"/>
        <v>0</v>
      </c>
      <c r="O70" s="293"/>
      <c r="P70" s="293"/>
      <c r="Q70" s="293"/>
      <c r="R70" s="293"/>
      <c r="S70" s="293"/>
      <c r="T70" s="293"/>
      <c r="V70" s="294"/>
    </row>
    <row r="71" spans="2:22" s="250" customFormat="1" ht="25.5" customHeight="1" thickTop="1" thickBot="1">
      <c r="B71" s="227">
        <v>177</v>
      </c>
      <c r="C71" s="228"/>
      <c r="D71" s="229" t="s">
        <v>11</v>
      </c>
      <c r="E71" s="229"/>
      <c r="F71" s="292"/>
      <c r="G71" s="262">
        <v>0</v>
      </c>
      <c r="H71" s="257"/>
      <c r="I71" s="262">
        <v>0</v>
      </c>
      <c r="J71" s="262">
        <v>0</v>
      </c>
      <c r="K71" s="262">
        <v>0</v>
      </c>
      <c r="L71" s="262">
        <v>0</v>
      </c>
      <c r="M71" s="258">
        <f t="shared" si="2"/>
        <v>0</v>
      </c>
      <c r="O71" s="293"/>
      <c r="P71" s="293"/>
      <c r="Q71" s="293"/>
      <c r="R71" s="293"/>
      <c r="S71" s="293"/>
      <c r="T71" s="293"/>
      <c r="V71" s="294"/>
    </row>
    <row r="72" spans="2:22" s="250" customFormat="1" ht="25.5" customHeight="1" thickTop="1" thickBot="1">
      <c r="B72" s="227">
        <v>178</v>
      </c>
      <c r="C72" s="228"/>
      <c r="D72" s="229" t="s">
        <v>12</v>
      </c>
      <c r="E72" s="229"/>
      <c r="F72" s="292"/>
      <c r="G72" s="262">
        <v>0</v>
      </c>
      <c r="H72" s="257"/>
      <c r="I72" s="262">
        <v>0</v>
      </c>
      <c r="J72" s="262">
        <v>0</v>
      </c>
      <c r="K72" s="262">
        <v>0</v>
      </c>
      <c r="L72" s="262">
        <v>0</v>
      </c>
      <c r="M72" s="258">
        <f t="shared" si="2"/>
        <v>0</v>
      </c>
      <c r="O72" s="293"/>
      <c r="P72" s="293"/>
      <c r="Q72" s="293"/>
      <c r="R72" s="293"/>
      <c r="S72" s="293"/>
      <c r="T72" s="293"/>
      <c r="V72" s="294"/>
    </row>
    <row r="73" spans="2:22" s="250" customFormat="1" ht="25.5" customHeight="1" thickTop="1" thickBot="1">
      <c r="B73" s="227">
        <v>179</v>
      </c>
      <c r="C73" s="228"/>
      <c r="D73" s="229" t="s">
        <v>13</v>
      </c>
      <c r="E73" s="229"/>
      <c r="F73" s="292"/>
      <c r="G73" s="262">
        <v>0</v>
      </c>
      <c r="H73" s="257"/>
      <c r="I73" s="262">
        <v>0</v>
      </c>
      <c r="J73" s="262">
        <v>0</v>
      </c>
      <c r="K73" s="262">
        <v>0</v>
      </c>
      <c r="L73" s="262">
        <v>0</v>
      </c>
      <c r="M73" s="258">
        <f t="shared" si="2"/>
        <v>0</v>
      </c>
      <c r="O73" s="293"/>
      <c r="P73" s="293"/>
      <c r="Q73" s="293"/>
      <c r="R73" s="293"/>
      <c r="S73" s="293"/>
      <c r="T73" s="293"/>
      <c r="V73" s="294"/>
    </row>
    <row r="74" spans="2:22" s="250" customFormat="1" ht="25.5" customHeight="1" thickTop="1" thickBot="1">
      <c r="B74" s="227">
        <v>180</v>
      </c>
      <c r="C74" s="228"/>
      <c r="D74" s="229" t="s">
        <v>14</v>
      </c>
      <c r="E74" s="229"/>
      <c r="F74" s="292"/>
      <c r="G74" s="262">
        <v>0</v>
      </c>
      <c r="H74" s="257"/>
      <c r="I74" s="262">
        <v>0</v>
      </c>
      <c r="J74" s="262">
        <v>0</v>
      </c>
      <c r="K74" s="262">
        <v>0</v>
      </c>
      <c r="L74" s="262">
        <v>0</v>
      </c>
      <c r="M74" s="258">
        <f t="shared" si="2"/>
        <v>0</v>
      </c>
      <c r="O74" s="293"/>
      <c r="P74" s="293"/>
      <c r="Q74" s="293"/>
      <c r="R74" s="293"/>
      <c r="S74" s="293"/>
      <c r="T74" s="293"/>
      <c r="V74" s="294"/>
    </row>
    <row r="75" spans="2:22" s="250" customFormat="1" ht="25.5" customHeight="1" thickTop="1" thickBot="1">
      <c r="B75" s="227">
        <v>181</v>
      </c>
      <c r="C75" s="228"/>
      <c r="D75" s="229" t="s">
        <v>15</v>
      </c>
      <c r="E75" s="229"/>
      <c r="F75" s="292"/>
      <c r="G75" s="262">
        <v>0</v>
      </c>
      <c r="H75" s="257"/>
      <c r="I75" s="262">
        <v>0</v>
      </c>
      <c r="J75" s="262">
        <v>0</v>
      </c>
      <c r="K75" s="262">
        <v>0</v>
      </c>
      <c r="L75" s="262">
        <v>0</v>
      </c>
      <c r="M75" s="258">
        <f t="shared" si="2"/>
        <v>0</v>
      </c>
      <c r="O75" s="293"/>
      <c r="P75" s="293"/>
      <c r="Q75" s="293"/>
      <c r="R75" s="293"/>
      <c r="S75" s="293"/>
      <c r="T75" s="293"/>
      <c r="V75" s="294"/>
    </row>
    <row r="76" spans="2:22" s="250" customFormat="1" ht="25.5" customHeight="1" thickTop="1" thickBot="1">
      <c r="B76" s="227">
        <v>182</v>
      </c>
      <c r="C76" s="228"/>
      <c r="D76" s="229" t="s">
        <v>16</v>
      </c>
      <c r="E76" s="229"/>
      <c r="F76" s="292"/>
      <c r="G76" s="262">
        <v>0</v>
      </c>
      <c r="H76" s="257"/>
      <c r="I76" s="262">
        <v>0</v>
      </c>
      <c r="J76" s="262">
        <v>0</v>
      </c>
      <c r="K76" s="262">
        <v>0</v>
      </c>
      <c r="L76" s="262">
        <v>0</v>
      </c>
      <c r="M76" s="258">
        <f t="shared" si="2"/>
        <v>0</v>
      </c>
      <c r="O76" s="293"/>
      <c r="P76" s="293"/>
      <c r="Q76" s="293"/>
      <c r="R76" s="293"/>
      <c r="S76" s="293"/>
      <c r="T76" s="293"/>
      <c r="V76" s="294"/>
    </row>
    <row r="77" spans="2:22" s="250" customFormat="1" ht="25.5" customHeight="1" thickTop="1" thickBot="1">
      <c r="B77" s="227">
        <v>183</v>
      </c>
      <c r="C77" s="228" t="s">
        <v>36</v>
      </c>
      <c r="D77" s="229" t="s">
        <v>57</v>
      </c>
      <c r="E77" s="229"/>
      <c r="F77" s="292"/>
      <c r="G77" s="262">
        <v>0</v>
      </c>
      <c r="H77" s="257"/>
      <c r="I77" s="262">
        <v>0</v>
      </c>
      <c r="J77" s="262">
        <v>0</v>
      </c>
      <c r="K77" s="262">
        <v>0</v>
      </c>
      <c r="L77" s="262">
        <v>0</v>
      </c>
      <c r="M77" s="258">
        <f t="shared" si="2"/>
        <v>0</v>
      </c>
      <c r="O77" s="293"/>
      <c r="P77" s="293"/>
      <c r="Q77" s="293"/>
      <c r="R77" s="293"/>
      <c r="S77" s="293"/>
      <c r="T77" s="293"/>
      <c r="V77" s="294"/>
    </row>
    <row r="78" spans="2:22" s="250" customFormat="1" ht="25.5" customHeight="1" thickTop="1" thickBot="1">
      <c r="B78" s="227"/>
      <c r="C78" s="228" t="s">
        <v>37</v>
      </c>
      <c r="D78" s="229" t="s">
        <v>58</v>
      </c>
      <c r="E78" s="229"/>
      <c r="F78" s="292"/>
      <c r="G78" s="262">
        <v>0</v>
      </c>
      <c r="H78" s="257"/>
      <c r="I78" s="262">
        <v>0</v>
      </c>
      <c r="J78" s="262">
        <v>0</v>
      </c>
      <c r="K78" s="262">
        <v>0</v>
      </c>
      <c r="L78" s="262">
        <v>0</v>
      </c>
      <c r="M78" s="258">
        <f t="shared" si="2"/>
        <v>0</v>
      </c>
      <c r="O78" s="293"/>
      <c r="P78" s="293"/>
      <c r="Q78" s="293"/>
      <c r="R78" s="293"/>
      <c r="S78" s="293"/>
      <c r="T78" s="293"/>
      <c r="V78" s="294"/>
    </row>
    <row r="79" spans="2:22" s="250" customFormat="1" ht="25.5" customHeight="1" thickTop="1" thickBot="1">
      <c r="B79" s="227"/>
      <c r="C79" s="228"/>
      <c r="D79" s="229"/>
      <c r="E79" s="229" t="s">
        <v>114</v>
      </c>
      <c r="F79" s="292"/>
      <c r="G79" s="256">
        <f>SUM(G77+G78)</f>
        <v>0</v>
      </c>
      <c r="H79" s="300"/>
      <c r="I79" s="258">
        <f>SUM(I77+I78)</f>
        <v>0</v>
      </c>
      <c r="J79" s="258">
        <f>SUM(J77+J78)</f>
        <v>0</v>
      </c>
      <c r="K79" s="258">
        <f>SUM(K77+K78)</f>
        <v>0</v>
      </c>
      <c r="L79" s="258">
        <f>SUM(L77+L78)</f>
        <v>0</v>
      </c>
      <c r="M79" s="258">
        <f>SUM(M77+M78)</f>
        <v>0</v>
      </c>
      <c r="O79" s="293"/>
      <c r="P79" s="293"/>
      <c r="Q79" s="293"/>
      <c r="R79" s="293"/>
      <c r="S79" s="293"/>
      <c r="T79" s="293"/>
      <c r="V79" s="294"/>
    </row>
    <row r="80" spans="2:22" s="250" customFormat="1" ht="25.5" customHeight="1" thickTop="1" thickBot="1">
      <c r="B80" s="227">
        <v>184</v>
      </c>
      <c r="C80" s="228"/>
      <c r="D80" s="229" t="s">
        <v>139</v>
      </c>
      <c r="E80" s="229"/>
      <c r="F80" s="292"/>
      <c r="G80" s="262">
        <v>0</v>
      </c>
      <c r="H80" s="257"/>
      <c r="I80" s="262">
        <v>0</v>
      </c>
      <c r="J80" s="262">
        <v>0</v>
      </c>
      <c r="K80" s="262">
        <v>0</v>
      </c>
      <c r="L80" s="262">
        <v>0</v>
      </c>
      <c r="M80" s="258">
        <f t="shared" ref="M80:M89" si="3">SUM(G80:L80)</f>
        <v>0</v>
      </c>
      <c r="O80" s="293"/>
      <c r="P80" s="293"/>
      <c r="Q80" s="293"/>
      <c r="R80" s="293"/>
      <c r="S80" s="293"/>
      <c r="T80" s="293"/>
      <c r="V80" s="294"/>
    </row>
    <row r="81" spans="2:22" s="250" customFormat="1" ht="25.5" customHeight="1" thickTop="1" thickBot="1">
      <c r="B81" s="227">
        <v>185</v>
      </c>
      <c r="C81" s="228"/>
      <c r="D81" s="229" t="s">
        <v>17</v>
      </c>
      <c r="E81" s="229"/>
      <c r="F81" s="292"/>
      <c r="G81" s="262">
        <v>0</v>
      </c>
      <c r="H81" s="257"/>
      <c r="I81" s="262">
        <v>0</v>
      </c>
      <c r="J81" s="262">
        <v>0</v>
      </c>
      <c r="K81" s="262">
        <v>0</v>
      </c>
      <c r="L81" s="262">
        <v>0</v>
      </c>
      <c r="M81" s="258">
        <f t="shared" si="3"/>
        <v>0</v>
      </c>
      <c r="O81" s="293"/>
      <c r="P81" s="293"/>
      <c r="Q81" s="293"/>
      <c r="R81" s="293"/>
      <c r="S81" s="293"/>
      <c r="T81" s="293"/>
      <c r="V81" s="294"/>
    </row>
    <row r="82" spans="2:22" s="250" customFormat="1" ht="25.5" customHeight="1" thickTop="1" thickBot="1">
      <c r="B82" s="227">
        <v>186</v>
      </c>
      <c r="C82" s="228"/>
      <c r="D82" s="229" t="s">
        <v>18</v>
      </c>
      <c r="E82" s="229"/>
      <c r="F82" s="292"/>
      <c r="G82" s="262">
        <v>0</v>
      </c>
      <c r="H82" s="257"/>
      <c r="I82" s="262">
        <v>0</v>
      </c>
      <c r="J82" s="262">
        <v>0</v>
      </c>
      <c r="K82" s="262">
        <v>0</v>
      </c>
      <c r="L82" s="262">
        <v>0</v>
      </c>
      <c r="M82" s="258">
        <f t="shared" si="3"/>
        <v>0</v>
      </c>
      <c r="O82" s="293"/>
      <c r="P82" s="293"/>
      <c r="Q82" s="293"/>
      <c r="R82" s="293"/>
      <c r="S82" s="293"/>
      <c r="T82" s="293"/>
      <c r="V82" s="294"/>
    </row>
    <row r="83" spans="2:22" s="250" customFormat="1" ht="25.5" customHeight="1" thickTop="1" thickBot="1">
      <c r="B83" s="227">
        <v>187</v>
      </c>
      <c r="C83" s="228"/>
      <c r="D83" s="229" t="s">
        <v>19</v>
      </c>
      <c r="E83" s="229"/>
      <c r="F83" s="292"/>
      <c r="G83" s="262">
        <v>0</v>
      </c>
      <c r="H83" s="257"/>
      <c r="I83" s="262">
        <v>0</v>
      </c>
      <c r="J83" s="262">
        <v>0</v>
      </c>
      <c r="K83" s="262">
        <v>0</v>
      </c>
      <c r="L83" s="262">
        <v>0</v>
      </c>
      <c r="M83" s="258">
        <f t="shared" si="3"/>
        <v>0</v>
      </c>
      <c r="O83" s="293"/>
      <c r="P83" s="293"/>
      <c r="Q83" s="293"/>
      <c r="R83" s="293"/>
      <c r="S83" s="293"/>
      <c r="T83" s="293"/>
      <c r="V83" s="294"/>
    </row>
    <row r="84" spans="2:22" s="250" customFormat="1" ht="25.5" customHeight="1" thickTop="1" thickBot="1">
      <c r="B84" s="227">
        <v>188</v>
      </c>
      <c r="C84" s="228"/>
      <c r="D84" s="229" t="s">
        <v>117</v>
      </c>
      <c r="E84" s="229"/>
      <c r="F84" s="292"/>
      <c r="G84" s="262">
        <v>0</v>
      </c>
      <c r="H84" s="257"/>
      <c r="I84" s="262">
        <v>0</v>
      </c>
      <c r="J84" s="262">
        <v>0</v>
      </c>
      <c r="K84" s="262">
        <v>0</v>
      </c>
      <c r="L84" s="262">
        <v>0</v>
      </c>
      <c r="M84" s="258">
        <f t="shared" si="3"/>
        <v>0</v>
      </c>
      <c r="O84" s="293"/>
      <c r="P84" s="293"/>
      <c r="Q84" s="293"/>
      <c r="R84" s="293"/>
      <c r="S84" s="293"/>
      <c r="T84" s="293"/>
      <c r="V84" s="294"/>
    </row>
    <row r="85" spans="2:22" s="250" customFormat="1" ht="25.5" customHeight="1" thickTop="1" thickBot="1">
      <c r="B85" s="227">
        <v>188</v>
      </c>
      <c r="C85" s="228"/>
      <c r="D85" s="229" t="s">
        <v>20</v>
      </c>
      <c r="E85" s="229"/>
      <c r="F85" s="292"/>
      <c r="G85" s="262">
        <v>0</v>
      </c>
      <c r="H85" s="257"/>
      <c r="I85" s="262">
        <v>0</v>
      </c>
      <c r="J85" s="262">
        <v>0</v>
      </c>
      <c r="K85" s="262">
        <v>0</v>
      </c>
      <c r="L85" s="262">
        <v>0</v>
      </c>
      <c r="M85" s="258">
        <f t="shared" si="3"/>
        <v>0</v>
      </c>
      <c r="O85" s="293"/>
      <c r="P85" s="293"/>
      <c r="Q85" s="293"/>
      <c r="R85" s="293"/>
      <c r="S85" s="293"/>
      <c r="T85" s="293"/>
      <c r="V85" s="294"/>
    </row>
    <row r="86" spans="2:22" s="250" customFormat="1" ht="25.5" customHeight="1" thickTop="1" thickBot="1">
      <c r="B86" s="227">
        <v>189</v>
      </c>
      <c r="C86" s="228"/>
      <c r="D86" s="229" t="s">
        <v>21</v>
      </c>
      <c r="E86" s="229"/>
      <c r="F86" s="292"/>
      <c r="G86" s="262">
        <v>0</v>
      </c>
      <c r="H86" s="257"/>
      <c r="I86" s="262">
        <v>0</v>
      </c>
      <c r="J86" s="262">
        <v>0</v>
      </c>
      <c r="K86" s="262">
        <v>0</v>
      </c>
      <c r="L86" s="262">
        <v>0</v>
      </c>
      <c r="M86" s="258">
        <f t="shared" si="3"/>
        <v>0</v>
      </c>
      <c r="O86" s="293"/>
      <c r="P86" s="293"/>
      <c r="Q86" s="293"/>
      <c r="R86" s="293"/>
      <c r="S86" s="293"/>
      <c r="T86" s="293"/>
      <c r="V86" s="294"/>
    </row>
    <row r="87" spans="2:22" s="250" customFormat="1" ht="25.5" customHeight="1" thickTop="1" thickBot="1">
      <c r="B87" s="227">
        <v>190</v>
      </c>
      <c r="C87" s="228"/>
      <c r="D87" s="229" t="s">
        <v>22</v>
      </c>
      <c r="E87" s="229"/>
      <c r="F87" s="292"/>
      <c r="G87" s="262">
        <v>0</v>
      </c>
      <c r="H87" s="257"/>
      <c r="I87" s="262">
        <v>0</v>
      </c>
      <c r="J87" s="262">
        <v>0</v>
      </c>
      <c r="K87" s="262">
        <v>0</v>
      </c>
      <c r="L87" s="262">
        <v>0</v>
      </c>
      <c r="M87" s="258">
        <f t="shared" si="3"/>
        <v>0</v>
      </c>
      <c r="O87" s="293"/>
      <c r="P87" s="293"/>
      <c r="Q87" s="293"/>
      <c r="R87" s="293"/>
      <c r="S87" s="293"/>
      <c r="T87" s="293"/>
      <c r="V87" s="294"/>
    </row>
    <row r="88" spans="2:22" s="250" customFormat="1" ht="25.5" customHeight="1" thickTop="1" thickBot="1">
      <c r="B88" s="227">
        <v>191</v>
      </c>
      <c r="C88" s="228"/>
      <c r="D88" s="229" t="s">
        <v>22</v>
      </c>
      <c r="E88" s="229"/>
      <c r="F88" s="292"/>
      <c r="G88" s="262">
        <v>0</v>
      </c>
      <c r="H88" s="257"/>
      <c r="I88" s="262">
        <v>0</v>
      </c>
      <c r="J88" s="262">
        <v>0</v>
      </c>
      <c r="K88" s="262">
        <v>0</v>
      </c>
      <c r="L88" s="262">
        <v>0</v>
      </c>
      <c r="M88" s="258">
        <f t="shared" si="3"/>
        <v>0</v>
      </c>
      <c r="O88" s="293"/>
      <c r="P88" s="293"/>
      <c r="Q88" s="293"/>
      <c r="R88" s="293"/>
      <c r="S88" s="293"/>
      <c r="T88" s="293"/>
      <c r="V88" s="294"/>
    </row>
    <row r="89" spans="2:22" s="250" customFormat="1" ht="25.5" customHeight="1" thickTop="1" thickBot="1">
      <c r="B89" s="227">
        <v>192</v>
      </c>
      <c r="C89" s="228"/>
      <c r="D89" s="229" t="s">
        <v>23</v>
      </c>
      <c r="E89" s="229"/>
      <c r="F89" s="292"/>
      <c r="G89" s="262">
        <v>0</v>
      </c>
      <c r="H89" s="257"/>
      <c r="I89" s="262">
        <v>0</v>
      </c>
      <c r="J89" s="262">
        <v>0</v>
      </c>
      <c r="K89" s="262">
        <v>0</v>
      </c>
      <c r="L89" s="262">
        <v>0</v>
      </c>
      <c r="M89" s="258">
        <f t="shared" si="3"/>
        <v>0</v>
      </c>
      <c r="O89" s="293"/>
      <c r="P89" s="293"/>
      <c r="Q89" s="293"/>
      <c r="R89" s="293"/>
      <c r="S89" s="293"/>
      <c r="T89" s="293"/>
      <c r="V89" s="294"/>
    </row>
    <row r="90" spans="2:22" s="296" customFormat="1" ht="33" customHeight="1" thickTop="1" thickBot="1">
      <c r="B90" s="232">
        <v>193</v>
      </c>
      <c r="C90" s="298"/>
      <c r="D90" s="496" t="s">
        <v>155</v>
      </c>
      <c r="E90" s="497"/>
      <c r="F90" s="299"/>
      <c r="G90" s="259">
        <f>SUM(G61:G76)+G79+SUM(G80:G89)</f>
        <v>0</v>
      </c>
      <c r="H90" s="260"/>
      <c r="I90" s="259">
        <f>SUM(I61:I76)+I79+SUM(I80:I89)</f>
        <v>0</v>
      </c>
      <c r="J90" s="259">
        <f>SUM(J61:J76)+J79+SUM(J80:J89)</f>
        <v>0</v>
      </c>
      <c r="K90" s="259">
        <f>SUM(K61:K76)+K79+SUM(K80:K89)</f>
        <v>0</v>
      </c>
      <c r="L90" s="259">
        <f>SUM(L61:L76)+L79+SUM(L80:L89)</f>
        <v>0</v>
      </c>
      <c r="M90" s="259">
        <f>SUM(M61:M76)+M79+SUM(M80:M89)</f>
        <v>0</v>
      </c>
      <c r="O90" s="297"/>
      <c r="P90" s="297"/>
      <c r="Q90" s="297"/>
      <c r="R90" s="297"/>
      <c r="S90" s="297"/>
      <c r="T90" s="297"/>
    </row>
    <row r="91" spans="2:22" s="13" customFormat="1" ht="16.5" customHeight="1" thickTop="1" thickBot="1">
      <c r="B91" s="82"/>
      <c r="C91" s="82"/>
      <c r="D91" s="115"/>
      <c r="E91" s="115"/>
      <c r="F91" s="115"/>
      <c r="G91" s="116"/>
      <c r="H91" s="117"/>
      <c r="I91" s="116"/>
      <c r="J91" s="116"/>
      <c r="K91" s="116"/>
      <c r="L91" s="118"/>
      <c r="M91" s="118"/>
    </row>
    <row r="92" spans="2:22" s="60" customFormat="1" ht="72.75" customHeight="1" thickTop="1" thickBot="1">
      <c r="B92" s="238">
        <v>194</v>
      </c>
      <c r="C92" s="73"/>
      <c r="D92" s="458" t="s">
        <v>156</v>
      </c>
      <c r="E92" s="459"/>
      <c r="F92" s="95"/>
      <c r="G92" s="266">
        <f>G27+G54+G90</f>
        <v>0</v>
      </c>
      <c r="H92" s="267"/>
      <c r="I92" s="266">
        <f>I27+I54+I90</f>
        <v>0</v>
      </c>
      <c r="J92" s="266">
        <f>J27+J54+J90</f>
        <v>0</v>
      </c>
      <c r="K92" s="266">
        <f>K27+K54+K90</f>
        <v>0</v>
      </c>
      <c r="L92" s="266">
        <f>L27+L54+L90</f>
        <v>0</v>
      </c>
      <c r="M92" s="8">
        <f>M27+M54+M90</f>
        <v>0</v>
      </c>
      <c r="O92" s="61"/>
      <c r="P92" s="61"/>
      <c r="Q92" s="61"/>
      <c r="R92" s="61"/>
      <c r="S92" s="61"/>
      <c r="T92" s="61"/>
    </row>
    <row r="93" spans="2:22" s="61" customFormat="1" ht="18.75" customHeight="1" thickTop="1">
      <c r="B93" s="119"/>
      <c r="C93" s="119"/>
      <c r="D93" s="126"/>
      <c r="E93" s="126"/>
      <c r="F93" s="126"/>
      <c r="G93" s="121"/>
      <c r="H93" s="75"/>
      <c r="I93" s="121"/>
      <c r="J93" s="121"/>
      <c r="K93" s="121"/>
      <c r="L93" s="121"/>
      <c r="M93" s="121"/>
    </row>
    <row r="94" spans="2:22" s="49" customFormat="1" ht="8.25">
      <c r="B94" s="108"/>
      <c r="C94" s="108"/>
      <c r="D94" s="109"/>
      <c r="E94" s="109"/>
      <c r="F94" s="109"/>
      <c r="G94" s="110"/>
      <c r="H94" s="110"/>
      <c r="I94" s="110"/>
      <c r="J94" s="110"/>
      <c r="K94" s="110"/>
      <c r="L94" s="110"/>
      <c r="M94" s="110"/>
    </row>
    <row r="95" spans="2:22" s="61" customFormat="1" ht="22.5" customHeight="1">
      <c r="B95" s="280"/>
      <c r="C95" s="280"/>
      <c r="D95" s="281"/>
      <c r="E95" s="281"/>
      <c r="F95" s="281"/>
      <c r="G95" s="75"/>
      <c r="H95" s="75"/>
      <c r="I95" s="75"/>
      <c r="J95" s="75"/>
      <c r="K95" s="75"/>
      <c r="L95" s="75"/>
      <c r="M95" s="75"/>
    </row>
    <row r="96" spans="2:22" s="11" customFormat="1" ht="66.75" customHeight="1" thickBot="1">
      <c r="B96" s="39"/>
      <c r="C96" s="39"/>
      <c r="D96" s="13"/>
      <c r="E96" s="13"/>
      <c r="F96" s="13"/>
      <c r="G96" s="225" t="s">
        <v>36</v>
      </c>
      <c r="H96" s="225"/>
      <c r="I96" s="225" t="s">
        <v>37</v>
      </c>
      <c r="J96" s="225" t="s">
        <v>38</v>
      </c>
      <c r="K96" s="225" t="s">
        <v>39</v>
      </c>
      <c r="L96" s="225" t="s">
        <v>115</v>
      </c>
      <c r="M96" s="225" t="s">
        <v>199</v>
      </c>
      <c r="O96" s="13"/>
      <c r="P96" s="30"/>
      <c r="Q96" s="29"/>
      <c r="R96" s="29"/>
      <c r="S96" s="29"/>
      <c r="T96" s="30"/>
      <c r="U96" s="29"/>
    </row>
    <row r="97" spans="2:22" s="11" customFormat="1" ht="20.25" customHeight="1" thickTop="1">
      <c r="B97" s="464" t="s">
        <v>170</v>
      </c>
      <c r="C97" s="465"/>
      <c r="D97" s="287"/>
      <c r="E97" s="288"/>
      <c r="F97" s="288"/>
      <c r="G97" s="461" t="s">
        <v>113</v>
      </c>
      <c r="H97" s="222"/>
      <c r="I97" s="461" t="s">
        <v>176</v>
      </c>
      <c r="J97" s="461" t="s">
        <v>177</v>
      </c>
      <c r="K97" s="461" t="s">
        <v>178</v>
      </c>
      <c r="L97" s="461" t="s">
        <v>179</v>
      </c>
      <c r="M97" s="223" t="s">
        <v>116</v>
      </c>
      <c r="O97" s="13"/>
      <c r="P97" s="13"/>
      <c r="Q97" s="13"/>
      <c r="R97" s="13"/>
      <c r="S97" s="13"/>
      <c r="T97" s="13"/>
      <c r="U97" s="13"/>
    </row>
    <row r="98" spans="2:22" s="11" customFormat="1" ht="22.5" customHeight="1">
      <c r="B98" s="466"/>
      <c r="C98" s="467"/>
      <c r="D98" s="494" t="s">
        <v>118</v>
      </c>
      <c r="E98" s="495"/>
      <c r="F98" s="289"/>
      <c r="G98" s="462" t="s">
        <v>134</v>
      </c>
      <c r="H98" s="222"/>
      <c r="I98" s="462"/>
      <c r="J98" s="462"/>
      <c r="K98" s="462"/>
      <c r="L98" s="462"/>
      <c r="M98" s="462" t="s">
        <v>168</v>
      </c>
      <c r="O98" s="13"/>
      <c r="P98" s="13"/>
      <c r="Q98" s="13"/>
      <c r="R98" s="13"/>
      <c r="S98" s="13"/>
      <c r="T98" s="13"/>
      <c r="U98" s="13"/>
    </row>
    <row r="99" spans="2:22" s="11" customFormat="1" ht="41.25" customHeight="1" thickBot="1">
      <c r="B99" s="468"/>
      <c r="C99" s="469"/>
      <c r="D99" s="290"/>
      <c r="E99" s="291"/>
      <c r="F99" s="291"/>
      <c r="G99" s="463" t="s">
        <v>32</v>
      </c>
      <c r="H99" s="222"/>
      <c r="I99" s="463"/>
      <c r="J99" s="463"/>
      <c r="K99" s="463"/>
      <c r="L99" s="463"/>
      <c r="M99" s="463" t="s">
        <v>32</v>
      </c>
      <c r="O99" s="13"/>
      <c r="P99" s="13"/>
      <c r="Q99" s="13"/>
      <c r="R99" s="13"/>
      <c r="S99" s="13"/>
      <c r="T99" s="13"/>
    </row>
    <row r="100" spans="2:22" s="61" customFormat="1" ht="22.5" customHeight="1" thickTop="1">
      <c r="B100" s="280"/>
      <c r="C100" s="280"/>
      <c r="D100" s="281"/>
      <c r="E100" s="281"/>
      <c r="F100" s="281"/>
      <c r="G100" s="75"/>
      <c r="H100" s="75"/>
      <c r="I100" s="75"/>
      <c r="J100" s="75"/>
      <c r="K100" s="75"/>
      <c r="L100" s="75"/>
      <c r="M100" s="75"/>
    </row>
    <row r="101" spans="2:22" s="11" customFormat="1" ht="35.1" customHeight="1" thickBot="1">
      <c r="B101" s="236" t="s">
        <v>161</v>
      </c>
      <c r="E101" s="67"/>
      <c r="F101" s="68"/>
      <c r="G101" s="57"/>
      <c r="H101" s="57"/>
      <c r="I101" s="64"/>
      <c r="J101" s="65"/>
      <c r="K101" s="65"/>
      <c r="L101" s="65"/>
      <c r="M101" s="65"/>
      <c r="O101" s="13"/>
      <c r="P101" s="13"/>
      <c r="Q101" s="13"/>
      <c r="R101" s="13"/>
      <c r="S101" s="13"/>
      <c r="T101" s="13"/>
    </row>
    <row r="102" spans="2:22" s="250" customFormat="1" ht="25.5" customHeight="1" thickTop="1" thickBot="1">
      <c r="B102" s="227">
        <v>196</v>
      </c>
      <c r="C102" s="228"/>
      <c r="D102" s="229" t="s">
        <v>24</v>
      </c>
      <c r="E102" s="229"/>
      <c r="F102" s="292"/>
      <c r="G102" s="262">
        <v>0</v>
      </c>
      <c r="H102" s="257"/>
      <c r="I102" s="262">
        <v>0</v>
      </c>
      <c r="J102" s="262">
        <v>0</v>
      </c>
      <c r="K102" s="262">
        <v>0</v>
      </c>
      <c r="L102" s="262">
        <v>0</v>
      </c>
      <c r="M102" s="258">
        <f>SUM(G102:L102)</f>
        <v>0</v>
      </c>
      <c r="O102" s="293"/>
      <c r="P102" s="293"/>
      <c r="Q102" s="293"/>
      <c r="R102" s="293"/>
      <c r="S102" s="293"/>
      <c r="T102" s="293"/>
      <c r="V102" s="294"/>
    </row>
    <row r="103" spans="2:22" s="250" customFormat="1" ht="25.5" customHeight="1" thickTop="1" thickBot="1">
      <c r="B103" s="227">
        <v>197</v>
      </c>
      <c r="C103" s="228"/>
      <c r="D103" s="229" t="s">
        <v>25</v>
      </c>
      <c r="E103" s="229"/>
      <c r="F103" s="292"/>
      <c r="G103" s="262">
        <v>0</v>
      </c>
      <c r="H103" s="257"/>
      <c r="I103" s="262">
        <v>0</v>
      </c>
      <c r="J103" s="262">
        <v>0</v>
      </c>
      <c r="K103" s="262">
        <v>0</v>
      </c>
      <c r="L103" s="262">
        <v>0</v>
      </c>
      <c r="M103" s="258">
        <f>SUM(G103:L103)</f>
        <v>0</v>
      </c>
      <c r="O103" s="293"/>
      <c r="P103" s="293"/>
      <c r="Q103" s="293"/>
      <c r="R103" s="293"/>
      <c r="S103" s="293"/>
      <c r="T103" s="293"/>
      <c r="V103" s="294"/>
    </row>
    <row r="104" spans="2:22" s="11" customFormat="1" ht="33" customHeight="1" thickTop="1" thickBot="1">
      <c r="B104" s="87"/>
      <c r="C104" s="130"/>
      <c r="D104" s="131"/>
      <c r="E104" s="234" t="s">
        <v>159</v>
      </c>
      <c r="F104" s="183"/>
      <c r="G104" s="266">
        <f>SUM(G102+G103)</f>
        <v>0</v>
      </c>
      <c r="H104" s="271"/>
      <c r="I104" s="266">
        <f>SUM(I102+I103)</f>
        <v>0</v>
      </c>
      <c r="J104" s="266">
        <f>SUM(J102+J103)</f>
        <v>0</v>
      </c>
      <c r="K104" s="266">
        <f>SUM(K102+K103)</f>
        <v>0</v>
      </c>
      <c r="L104" s="266">
        <f>SUM(L102+L103)</f>
        <v>0</v>
      </c>
      <c r="M104" s="266">
        <f>SUM(M102+M103)</f>
        <v>0</v>
      </c>
      <c r="O104" s="13"/>
      <c r="P104" s="13"/>
      <c r="Q104" s="13"/>
      <c r="R104" s="13"/>
      <c r="S104" s="13"/>
      <c r="T104" s="13"/>
    </row>
    <row r="105" spans="2:22" s="13" customFormat="1" ht="15.75" thickTop="1">
      <c r="B105" s="62"/>
      <c r="C105" s="62"/>
      <c r="E105" s="184"/>
      <c r="F105" s="184"/>
      <c r="G105" s="185"/>
      <c r="H105" s="134"/>
      <c r="I105" s="185"/>
      <c r="J105" s="185"/>
      <c r="K105" s="185"/>
      <c r="L105" s="185"/>
      <c r="M105" s="185"/>
    </row>
    <row r="106" spans="2:22" s="13" customFormat="1" ht="18" customHeight="1">
      <c r="B106" s="62"/>
      <c r="C106" s="62"/>
      <c r="D106" s="62"/>
      <c r="E106" s="135"/>
      <c r="F106" s="135"/>
      <c r="G106" s="57"/>
      <c r="H106" s="99"/>
      <c r="I106" s="57"/>
      <c r="J106" s="57"/>
      <c r="K106" s="57"/>
      <c r="L106" s="57"/>
      <c r="M106" s="57"/>
    </row>
    <row r="107" spans="2:22" s="11" customFormat="1" ht="35.1" customHeight="1" thickBot="1">
      <c r="B107" s="236" t="s">
        <v>160</v>
      </c>
      <c r="E107" s="67"/>
      <c r="F107" s="68"/>
      <c r="G107" s="57"/>
      <c r="H107" s="57"/>
      <c r="I107" s="64"/>
      <c r="J107" s="65"/>
      <c r="K107" s="65"/>
      <c r="L107" s="65"/>
      <c r="M107" s="65"/>
      <c r="O107" s="13"/>
      <c r="P107" s="13"/>
      <c r="Q107" s="13"/>
      <c r="R107" s="13"/>
      <c r="S107" s="13"/>
      <c r="T107" s="13"/>
    </row>
    <row r="108" spans="2:22" s="250" customFormat="1" ht="25.5" customHeight="1" thickTop="1" thickBot="1">
      <c r="B108" s="227">
        <v>209</v>
      </c>
      <c r="C108" s="228"/>
      <c r="D108" s="229" t="s">
        <v>26</v>
      </c>
      <c r="E108" s="229"/>
      <c r="F108" s="292"/>
      <c r="G108" s="262">
        <v>0</v>
      </c>
      <c r="H108" s="257"/>
      <c r="I108" s="262">
        <v>0</v>
      </c>
      <c r="J108" s="262">
        <v>0</v>
      </c>
      <c r="K108" s="262">
        <v>0</v>
      </c>
      <c r="L108" s="262">
        <v>0</v>
      </c>
      <c r="M108" s="258">
        <f>SUM(G108:L108)</f>
        <v>0</v>
      </c>
      <c r="O108" s="293"/>
      <c r="P108" s="293"/>
      <c r="Q108" s="293"/>
      <c r="R108" s="293"/>
      <c r="S108" s="293"/>
      <c r="T108" s="293"/>
      <c r="V108" s="294"/>
    </row>
    <row r="109" spans="2:22" s="250" customFormat="1" ht="25.5" customHeight="1" thickTop="1" thickBot="1">
      <c r="B109" s="227">
        <v>210</v>
      </c>
      <c r="C109" s="228"/>
      <c r="D109" s="229" t="s">
        <v>27</v>
      </c>
      <c r="E109" s="229"/>
      <c r="F109" s="292"/>
      <c r="G109" s="262">
        <v>0</v>
      </c>
      <c r="H109" s="257"/>
      <c r="I109" s="262">
        <v>0</v>
      </c>
      <c r="J109" s="262">
        <v>0</v>
      </c>
      <c r="K109" s="262">
        <v>0</v>
      </c>
      <c r="L109" s="262">
        <v>0</v>
      </c>
      <c r="M109" s="258">
        <f>SUM(G109:L109)</f>
        <v>0</v>
      </c>
      <c r="O109" s="293"/>
      <c r="P109" s="293"/>
      <c r="Q109" s="293"/>
      <c r="R109" s="293"/>
      <c r="S109" s="293"/>
      <c r="T109" s="293"/>
      <c r="V109" s="294"/>
    </row>
    <row r="110" spans="2:22" s="250" customFormat="1" ht="25.5" customHeight="1" thickTop="1" thickBot="1">
      <c r="B110" s="227">
        <v>211</v>
      </c>
      <c r="C110" s="228"/>
      <c r="D110" s="229" t="s">
        <v>28</v>
      </c>
      <c r="E110" s="229"/>
      <c r="F110" s="292"/>
      <c r="G110" s="262">
        <v>0</v>
      </c>
      <c r="H110" s="257"/>
      <c r="I110" s="262">
        <v>0</v>
      </c>
      <c r="J110" s="262">
        <v>0</v>
      </c>
      <c r="K110" s="262">
        <v>0</v>
      </c>
      <c r="L110" s="262">
        <v>0</v>
      </c>
      <c r="M110" s="258">
        <f>SUM(G110:L110)</f>
        <v>0</v>
      </c>
      <c r="O110" s="293"/>
      <c r="P110" s="293"/>
      <c r="Q110" s="293"/>
      <c r="R110" s="293"/>
      <c r="S110" s="293"/>
      <c r="T110" s="293"/>
      <c r="V110" s="294"/>
    </row>
    <row r="111" spans="2:22" s="250" customFormat="1" ht="25.5" customHeight="1" thickTop="1" thickBot="1">
      <c r="B111" s="227">
        <v>212</v>
      </c>
      <c r="C111" s="228"/>
      <c r="D111" s="229" t="s">
        <v>29</v>
      </c>
      <c r="E111" s="229"/>
      <c r="F111" s="292"/>
      <c r="G111" s="262">
        <v>0</v>
      </c>
      <c r="H111" s="257"/>
      <c r="I111" s="262">
        <v>0</v>
      </c>
      <c r="J111" s="262">
        <v>0</v>
      </c>
      <c r="K111" s="262">
        <v>0</v>
      </c>
      <c r="L111" s="262">
        <v>0</v>
      </c>
      <c r="M111" s="258">
        <f>SUM(G111:L111)</f>
        <v>0</v>
      </c>
      <c r="O111" s="293"/>
      <c r="P111" s="293"/>
      <c r="Q111" s="293"/>
      <c r="R111" s="293"/>
      <c r="S111" s="293"/>
      <c r="T111" s="293"/>
      <c r="V111" s="294"/>
    </row>
    <row r="112" spans="2:22" s="250" customFormat="1" ht="25.5" customHeight="1" thickTop="1" thickBot="1">
      <c r="B112" s="227">
        <v>213</v>
      </c>
      <c r="C112" s="228"/>
      <c r="D112" s="229" t="s">
        <v>30</v>
      </c>
      <c r="E112" s="229"/>
      <c r="F112" s="292"/>
      <c r="G112" s="262">
        <v>0</v>
      </c>
      <c r="H112" s="257"/>
      <c r="I112" s="262">
        <v>0</v>
      </c>
      <c r="J112" s="262">
        <v>0</v>
      </c>
      <c r="K112" s="262">
        <v>0</v>
      </c>
      <c r="L112" s="262">
        <v>0</v>
      </c>
      <c r="M112" s="258">
        <f>SUM(G112:L112)</f>
        <v>0</v>
      </c>
      <c r="O112" s="293"/>
      <c r="P112" s="293"/>
      <c r="Q112" s="293"/>
      <c r="R112" s="293"/>
      <c r="S112" s="293"/>
      <c r="T112" s="293"/>
      <c r="V112" s="294"/>
    </row>
    <row r="113" spans="2:20" s="11" customFormat="1" ht="33" customHeight="1" thickTop="1" thickBot="1">
      <c r="B113" s="227">
        <v>214</v>
      </c>
      <c r="C113" s="55"/>
      <c r="E113" s="234" t="s">
        <v>162</v>
      </c>
      <c r="F113" s="183"/>
      <c r="G113" s="266">
        <f>SUM(G108:G112)</f>
        <v>0</v>
      </c>
      <c r="H113" s="271"/>
      <c r="I113" s="266">
        <f>SUM(I108:I112)</f>
        <v>0</v>
      </c>
      <c r="J113" s="266">
        <f>SUM(J108:J112)</f>
        <v>0</v>
      </c>
      <c r="K113" s="266">
        <f>SUM(K108:K112)</f>
        <v>0</v>
      </c>
      <c r="L113" s="266">
        <f>SUM(L108:L112)</f>
        <v>0</v>
      </c>
      <c r="M113" s="266">
        <f>SUM(M108:M112)</f>
        <v>0</v>
      </c>
      <c r="O113" s="13"/>
      <c r="P113" s="13"/>
      <c r="Q113" s="13"/>
      <c r="R113" s="13"/>
      <c r="S113" s="13"/>
      <c r="T113" s="13"/>
    </row>
    <row r="114" spans="2:20" s="13" customFormat="1" ht="16.5" thickTop="1" thickBot="1">
      <c r="B114" s="137"/>
      <c r="C114" s="137"/>
      <c r="D114" s="82"/>
      <c r="E114" s="96"/>
      <c r="F114" s="96"/>
      <c r="G114" s="98"/>
      <c r="H114" s="99"/>
      <c r="I114" s="138"/>
      <c r="J114" s="98"/>
      <c r="K114" s="98"/>
      <c r="L114" s="90"/>
      <c r="M114" s="90"/>
    </row>
    <row r="115" spans="2:20" s="142" customFormat="1" ht="78.75" customHeight="1" thickTop="1" thickBot="1">
      <c r="B115" s="239">
        <v>198</v>
      </c>
      <c r="C115" s="139"/>
      <c r="D115" s="473" t="s">
        <v>163</v>
      </c>
      <c r="E115" s="474"/>
      <c r="F115" s="140"/>
      <c r="G115" s="266">
        <f>G92+G104+G113</f>
        <v>0</v>
      </c>
      <c r="H115" s="267"/>
      <c r="I115" s="266">
        <f>I92+I104+I113</f>
        <v>0</v>
      </c>
      <c r="J115" s="266">
        <f>J92+J104+J113</f>
        <v>0</v>
      </c>
      <c r="K115" s="266">
        <f>K92+K104+K113</f>
        <v>0</v>
      </c>
      <c r="L115" s="266">
        <f>L92+L104+L113</f>
        <v>0</v>
      </c>
      <c r="M115" s="266">
        <f>M92+M104+M113</f>
        <v>0</v>
      </c>
      <c r="O115" s="143"/>
      <c r="P115" s="143"/>
      <c r="Q115" s="143"/>
      <c r="R115" s="143"/>
      <c r="S115" s="143"/>
      <c r="T115" s="143"/>
    </row>
    <row r="116" spans="2:20" s="145" customFormat="1" ht="34.5" customHeight="1" thickTop="1">
      <c r="B116" s="144"/>
      <c r="C116" s="144"/>
      <c r="D116" s="126"/>
      <c r="E116" s="126"/>
      <c r="F116" s="126"/>
      <c r="G116" s="121"/>
      <c r="H116" s="75"/>
      <c r="I116" s="121"/>
      <c r="J116" s="121"/>
      <c r="K116" s="121"/>
      <c r="L116" s="121"/>
      <c r="M116" s="121"/>
    </row>
    <row r="117" spans="2:20" s="11" customFormat="1">
      <c r="O117" s="13"/>
      <c r="P117" s="13"/>
      <c r="Q117" s="13"/>
      <c r="R117" s="13"/>
      <c r="S117" s="13"/>
      <c r="T117" s="13"/>
    </row>
    <row r="118" spans="2:20" s="11" customFormat="1">
      <c r="O118" s="13"/>
      <c r="P118" s="13"/>
      <c r="Q118" s="13"/>
      <c r="R118" s="13"/>
      <c r="S118" s="13"/>
      <c r="T118" s="13"/>
    </row>
    <row r="119" spans="2:20" s="11" customFormat="1">
      <c r="O119" s="13"/>
      <c r="P119" s="13"/>
      <c r="Q119" s="13"/>
      <c r="R119" s="13"/>
      <c r="S119" s="13"/>
      <c r="T119" s="13"/>
    </row>
    <row r="120" spans="2:20" s="11" customFormat="1">
      <c r="O120" s="13"/>
      <c r="P120" s="13"/>
      <c r="Q120" s="13"/>
      <c r="R120" s="13"/>
      <c r="S120" s="13"/>
      <c r="T120" s="13"/>
    </row>
    <row r="121" spans="2:20" s="11" customFormat="1">
      <c r="O121" s="13"/>
      <c r="P121" s="13"/>
      <c r="Q121" s="13"/>
      <c r="R121" s="13"/>
      <c r="S121" s="13"/>
      <c r="T121" s="13"/>
    </row>
    <row r="122" spans="2:20" s="11" customFormat="1">
      <c r="O122" s="13"/>
      <c r="P122" s="13"/>
      <c r="Q122" s="13"/>
      <c r="R122" s="13"/>
      <c r="S122" s="13"/>
      <c r="T122" s="13"/>
    </row>
    <row r="123" spans="2:20" s="11" customFormat="1">
      <c r="O123" s="13"/>
      <c r="P123" s="13"/>
      <c r="Q123" s="13"/>
      <c r="R123" s="13"/>
      <c r="S123" s="13"/>
      <c r="T123" s="13"/>
    </row>
    <row r="124" spans="2:20" s="11" customFormat="1">
      <c r="O124" s="13"/>
      <c r="P124" s="13"/>
      <c r="Q124" s="13"/>
      <c r="R124" s="13"/>
      <c r="S124" s="13"/>
      <c r="T124" s="13"/>
    </row>
    <row r="125" spans="2:20" s="11" customFormat="1">
      <c r="O125" s="13"/>
      <c r="P125" s="13"/>
      <c r="Q125" s="13"/>
      <c r="R125" s="13"/>
      <c r="S125" s="13"/>
      <c r="T125" s="13"/>
    </row>
    <row r="126" spans="2:20" s="11" customFormat="1">
      <c r="O126" s="13"/>
      <c r="P126" s="13"/>
      <c r="Q126" s="13"/>
      <c r="R126" s="13"/>
      <c r="S126" s="13"/>
      <c r="T126" s="13"/>
    </row>
    <row r="127" spans="2:20" s="11" customFormat="1">
      <c r="O127" s="13"/>
      <c r="P127" s="13"/>
      <c r="Q127" s="13"/>
      <c r="R127" s="13"/>
      <c r="S127" s="13"/>
      <c r="T127" s="13"/>
    </row>
    <row r="128" spans="2:20" s="11" customFormat="1">
      <c r="O128" s="13"/>
      <c r="P128" s="13"/>
      <c r="Q128" s="13"/>
      <c r="R128" s="13"/>
      <c r="S128" s="13"/>
      <c r="T128" s="13"/>
    </row>
    <row r="129" spans="15:20" s="11" customFormat="1">
      <c r="O129" s="13"/>
      <c r="P129" s="13"/>
      <c r="Q129" s="13"/>
      <c r="R129" s="13"/>
      <c r="S129" s="13"/>
      <c r="T129" s="13"/>
    </row>
    <row r="130" spans="15:20" s="11" customFormat="1">
      <c r="O130" s="13"/>
      <c r="P130" s="13"/>
      <c r="Q130" s="13"/>
      <c r="R130" s="13"/>
      <c r="S130" s="13"/>
      <c r="T130" s="13"/>
    </row>
    <row r="131" spans="15:20" s="11" customFormat="1">
      <c r="O131" s="13"/>
      <c r="P131" s="13"/>
      <c r="Q131" s="13"/>
      <c r="R131" s="13"/>
      <c r="S131" s="13"/>
      <c r="T131" s="13"/>
    </row>
    <row r="132" spans="15:20" s="11" customFormat="1">
      <c r="O132" s="13"/>
      <c r="P132" s="13"/>
      <c r="Q132" s="13"/>
      <c r="R132" s="13"/>
      <c r="S132" s="13"/>
      <c r="T132" s="13"/>
    </row>
    <row r="133" spans="15:20" s="11" customFormat="1">
      <c r="O133" s="13"/>
      <c r="P133" s="13"/>
      <c r="Q133" s="13"/>
      <c r="R133" s="13"/>
      <c r="S133" s="13"/>
      <c r="T133" s="13"/>
    </row>
    <row r="134" spans="15:20" s="11" customFormat="1">
      <c r="O134" s="13"/>
      <c r="P134" s="13"/>
      <c r="Q134" s="13"/>
      <c r="R134" s="13"/>
      <c r="S134" s="13"/>
      <c r="T134" s="13"/>
    </row>
    <row r="135" spans="15:20" s="11" customFormat="1">
      <c r="O135" s="13"/>
      <c r="P135" s="13"/>
      <c r="Q135" s="13"/>
      <c r="R135" s="13"/>
      <c r="S135" s="13"/>
      <c r="T135" s="13"/>
    </row>
    <row r="136" spans="15:20" s="11" customFormat="1">
      <c r="O136" s="13"/>
      <c r="P136" s="13"/>
      <c r="Q136" s="13"/>
      <c r="R136" s="13"/>
      <c r="S136" s="13"/>
      <c r="T136" s="13"/>
    </row>
    <row r="137" spans="15:20" s="11" customFormat="1">
      <c r="O137" s="13"/>
      <c r="P137" s="13"/>
      <c r="Q137" s="13"/>
      <c r="R137" s="13"/>
      <c r="S137" s="13"/>
      <c r="T137" s="13"/>
    </row>
    <row r="138" spans="15:20" s="11" customFormat="1">
      <c r="O138" s="13"/>
      <c r="P138" s="13"/>
      <c r="Q138" s="13"/>
      <c r="R138" s="13"/>
      <c r="S138" s="13"/>
      <c r="T138" s="13"/>
    </row>
    <row r="139" spans="15:20" s="11" customFormat="1">
      <c r="O139" s="13"/>
      <c r="P139" s="13"/>
      <c r="Q139" s="13"/>
      <c r="R139" s="13"/>
      <c r="S139" s="13"/>
      <c r="T139" s="13"/>
    </row>
    <row r="140" spans="15:20" s="11" customFormat="1">
      <c r="O140" s="13"/>
      <c r="P140" s="13"/>
      <c r="Q140" s="13"/>
      <c r="R140" s="13"/>
      <c r="S140" s="13"/>
      <c r="T140" s="13"/>
    </row>
    <row r="141" spans="15:20" s="11" customFormat="1">
      <c r="O141" s="13"/>
      <c r="P141" s="13"/>
      <c r="Q141" s="13"/>
      <c r="R141" s="13"/>
      <c r="S141" s="13"/>
      <c r="T141" s="13"/>
    </row>
    <row r="142" spans="15:20" s="11" customFormat="1">
      <c r="O142" s="13"/>
      <c r="P142" s="13"/>
      <c r="Q142" s="13"/>
      <c r="R142" s="13"/>
      <c r="S142" s="13"/>
      <c r="T142" s="13"/>
    </row>
    <row r="143" spans="15:20" s="11" customFormat="1">
      <c r="O143" s="13"/>
      <c r="P143" s="13"/>
      <c r="Q143" s="13"/>
      <c r="R143" s="13"/>
      <c r="S143" s="13"/>
      <c r="T143" s="13"/>
    </row>
    <row r="144" spans="15:20" s="11" customFormat="1">
      <c r="O144" s="13"/>
      <c r="P144" s="13"/>
      <c r="Q144" s="13"/>
      <c r="R144" s="13"/>
      <c r="S144" s="13"/>
      <c r="T144" s="13"/>
    </row>
    <row r="145" spans="15:20" s="11" customFormat="1">
      <c r="O145" s="13"/>
      <c r="P145" s="13"/>
      <c r="Q145" s="13"/>
      <c r="R145" s="13"/>
      <c r="S145" s="13"/>
      <c r="T145" s="13"/>
    </row>
    <row r="146" spans="15:20" s="11" customFormat="1">
      <c r="O146" s="13"/>
      <c r="P146" s="13"/>
      <c r="Q146" s="13"/>
      <c r="R146" s="13"/>
      <c r="S146" s="13"/>
      <c r="T146" s="13"/>
    </row>
    <row r="147" spans="15:20" s="11" customFormat="1">
      <c r="O147" s="13"/>
      <c r="P147" s="13"/>
      <c r="Q147" s="13"/>
      <c r="R147" s="13"/>
      <c r="S147" s="13"/>
      <c r="T147" s="13"/>
    </row>
    <row r="148" spans="15:20" s="11" customFormat="1">
      <c r="O148" s="13"/>
      <c r="P148" s="13"/>
      <c r="Q148" s="13"/>
      <c r="R148" s="13"/>
      <c r="S148" s="13"/>
      <c r="T148" s="13"/>
    </row>
    <row r="149" spans="15:20" s="11" customFormat="1">
      <c r="O149" s="13"/>
      <c r="P149" s="13"/>
      <c r="Q149" s="13"/>
      <c r="R149" s="13"/>
      <c r="S149" s="13"/>
      <c r="T149" s="13"/>
    </row>
    <row r="150" spans="15:20" s="11" customFormat="1">
      <c r="O150" s="13"/>
      <c r="P150" s="13"/>
      <c r="Q150" s="13"/>
      <c r="R150" s="13"/>
      <c r="S150" s="13"/>
      <c r="T150" s="13"/>
    </row>
    <row r="151" spans="15:20" s="11" customFormat="1">
      <c r="O151" s="13"/>
      <c r="P151" s="13"/>
      <c r="Q151" s="13"/>
      <c r="R151" s="13"/>
      <c r="S151" s="13"/>
      <c r="T151" s="13"/>
    </row>
    <row r="152" spans="15:20" s="11" customFormat="1">
      <c r="O152" s="13"/>
      <c r="P152" s="13"/>
      <c r="Q152" s="13"/>
      <c r="R152" s="13"/>
      <c r="S152" s="13"/>
      <c r="T152" s="13"/>
    </row>
    <row r="153" spans="15:20" s="11" customFormat="1">
      <c r="O153" s="13"/>
      <c r="P153" s="13"/>
      <c r="Q153" s="13"/>
      <c r="R153" s="13"/>
      <c r="S153" s="13"/>
      <c r="T153" s="13"/>
    </row>
    <row r="154" spans="15:20" s="11" customFormat="1">
      <c r="O154" s="13"/>
      <c r="P154" s="13"/>
      <c r="Q154" s="13"/>
      <c r="R154" s="13"/>
      <c r="S154" s="13"/>
      <c r="T154" s="13"/>
    </row>
    <row r="155" spans="15:20" s="11" customFormat="1">
      <c r="O155" s="13"/>
      <c r="P155" s="13"/>
      <c r="Q155" s="13"/>
      <c r="R155" s="13"/>
      <c r="S155" s="13"/>
      <c r="T155" s="13"/>
    </row>
    <row r="156" spans="15:20" s="11" customFormat="1">
      <c r="O156" s="13"/>
      <c r="P156" s="13"/>
      <c r="Q156" s="13"/>
      <c r="R156" s="13"/>
      <c r="S156" s="13"/>
      <c r="T156" s="13"/>
    </row>
    <row r="157" spans="15:20" s="11" customFormat="1">
      <c r="O157" s="13"/>
      <c r="P157" s="13"/>
      <c r="Q157" s="13"/>
      <c r="R157" s="13"/>
      <c r="S157" s="13"/>
      <c r="T157" s="13"/>
    </row>
    <row r="158" spans="15:20" s="11" customFormat="1">
      <c r="O158" s="13"/>
      <c r="P158" s="13"/>
      <c r="Q158" s="13"/>
      <c r="R158" s="13"/>
      <c r="S158" s="13"/>
      <c r="T158" s="13"/>
    </row>
    <row r="159" spans="15:20" s="11" customFormat="1">
      <c r="O159" s="13"/>
      <c r="P159" s="13"/>
      <c r="Q159" s="13"/>
      <c r="R159" s="13"/>
      <c r="S159" s="13"/>
      <c r="T159" s="13"/>
    </row>
    <row r="160" spans="15:20" s="11" customFormat="1">
      <c r="O160" s="13"/>
      <c r="P160" s="13"/>
      <c r="Q160" s="13"/>
      <c r="R160" s="13"/>
      <c r="S160" s="13"/>
      <c r="T160" s="13"/>
    </row>
    <row r="161" spans="15:20" s="11" customFormat="1">
      <c r="O161" s="13"/>
      <c r="P161" s="13"/>
      <c r="Q161" s="13"/>
      <c r="R161" s="13"/>
      <c r="S161" s="13"/>
      <c r="T161" s="13"/>
    </row>
    <row r="162" spans="15:20" s="11" customFormat="1">
      <c r="O162" s="13"/>
      <c r="P162" s="13"/>
      <c r="Q162" s="13"/>
      <c r="R162" s="13"/>
      <c r="S162" s="13"/>
      <c r="T162" s="13"/>
    </row>
    <row r="163" spans="15:20" s="11" customFormat="1">
      <c r="O163" s="13"/>
      <c r="P163" s="13"/>
      <c r="Q163" s="13"/>
      <c r="R163" s="13"/>
      <c r="S163" s="13"/>
      <c r="T163" s="13"/>
    </row>
    <row r="164" spans="15:20" s="11" customFormat="1">
      <c r="O164" s="13"/>
      <c r="P164" s="13"/>
      <c r="Q164" s="13"/>
      <c r="R164" s="13"/>
      <c r="S164" s="13"/>
      <c r="T164" s="13"/>
    </row>
    <row r="165" spans="15:20" s="11" customFormat="1">
      <c r="O165" s="13"/>
      <c r="P165" s="13"/>
      <c r="Q165" s="13"/>
      <c r="R165" s="13"/>
      <c r="S165" s="13"/>
      <c r="T165" s="13"/>
    </row>
    <row r="166" spans="15:20" s="11" customFormat="1">
      <c r="O166" s="13"/>
      <c r="P166" s="13"/>
      <c r="Q166" s="13"/>
      <c r="R166" s="13"/>
      <c r="S166" s="13"/>
      <c r="T166" s="13"/>
    </row>
    <row r="167" spans="15:20" s="11" customFormat="1">
      <c r="O167" s="13"/>
      <c r="P167" s="13"/>
      <c r="Q167" s="13"/>
      <c r="R167" s="13"/>
      <c r="S167" s="13"/>
      <c r="T167" s="13"/>
    </row>
    <row r="168" spans="15:20" s="11" customFormat="1">
      <c r="O168" s="13"/>
      <c r="P168" s="13"/>
      <c r="Q168" s="13"/>
      <c r="R168" s="13"/>
      <c r="S168" s="13"/>
      <c r="T168" s="13"/>
    </row>
    <row r="169" spans="15:20" s="11" customFormat="1">
      <c r="O169" s="13"/>
      <c r="P169" s="13"/>
      <c r="Q169" s="13"/>
      <c r="R169" s="13"/>
      <c r="S169" s="13"/>
      <c r="T169" s="13"/>
    </row>
    <row r="170" spans="15:20" s="11" customFormat="1">
      <c r="O170" s="13"/>
      <c r="P170" s="13"/>
      <c r="Q170" s="13"/>
      <c r="R170" s="13"/>
      <c r="S170" s="13"/>
      <c r="T170" s="13"/>
    </row>
    <row r="171" spans="15:20" s="11" customFormat="1">
      <c r="O171" s="13"/>
      <c r="P171" s="13"/>
      <c r="Q171" s="13"/>
      <c r="R171" s="13"/>
      <c r="S171" s="13"/>
      <c r="T171" s="13"/>
    </row>
    <row r="172" spans="15:20" s="11" customFormat="1">
      <c r="O172" s="13"/>
      <c r="P172" s="13"/>
      <c r="Q172" s="13"/>
      <c r="R172" s="13"/>
      <c r="S172" s="13"/>
      <c r="T172" s="13"/>
    </row>
    <row r="173" spans="15:20" s="11" customFormat="1">
      <c r="O173" s="13"/>
      <c r="P173" s="13"/>
      <c r="Q173" s="13"/>
      <c r="R173" s="13"/>
      <c r="S173" s="13"/>
      <c r="T173" s="13"/>
    </row>
    <row r="174" spans="15:20" s="11" customFormat="1">
      <c r="O174" s="13"/>
      <c r="P174" s="13"/>
      <c r="Q174" s="13"/>
      <c r="R174" s="13"/>
      <c r="S174" s="13"/>
      <c r="T174" s="13"/>
    </row>
    <row r="175" spans="15:20" s="11" customFormat="1">
      <c r="O175" s="13"/>
      <c r="P175" s="13"/>
      <c r="Q175" s="13"/>
      <c r="R175" s="13"/>
      <c r="S175" s="13"/>
      <c r="T175" s="13"/>
    </row>
    <row r="176" spans="15:20" s="11" customFormat="1">
      <c r="O176" s="13"/>
      <c r="P176" s="13"/>
      <c r="Q176" s="13"/>
      <c r="R176" s="13"/>
      <c r="S176" s="13"/>
      <c r="T176" s="13"/>
    </row>
    <row r="177" spans="15:20" s="11" customFormat="1">
      <c r="O177" s="13"/>
      <c r="P177" s="13"/>
      <c r="Q177" s="13"/>
      <c r="R177" s="13"/>
      <c r="S177" s="13"/>
      <c r="T177" s="13"/>
    </row>
    <row r="178" spans="15:20" s="11" customFormat="1">
      <c r="O178" s="13"/>
      <c r="P178" s="13"/>
      <c r="Q178" s="13"/>
      <c r="R178" s="13"/>
      <c r="S178" s="13"/>
      <c r="T178" s="13"/>
    </row>
    <row r="179" spans="15:20" s="11" customFormat="1">
      <c r="O179" s="13"/>
      <c r="P179" s="13"/>
      <c r="Q179" s="13"/>
      <c r="R179" s="13"/>
      <c r="S179" s="13"/>
      <c r="T179" s="13"/>
    </row>
    <row r="180" spans="15:20" s="11" customFormat="1">
      <c r="O180" s="13"/>
      <c r="P180" s="13"/>
      <c r="Q180" s="13"/>
      <c r="R180" s="13"/>
      <c r="S180" s="13"/>
      <c r="T180" s="13"/>
    </row>
    <row r="181" spans="15:20" s="11" customFormat="1">
      <c r="O181" s="13"/>
      <c r="P181" s="13"/>
      <c r="Q181" s="13"/>
      <c r="R181" s="13"/>
      <c r="S181" s="13"/>
      <c r="T181" s="13"/>
    </row>
    <row r="182" spans="15:20" s="11" customFormat="1">
      <c r="O182" s="13"/>
      <c r="P182" s="13"/>
      <c r="Q182" s="13"/>
      <c r="R182" s="13"/>
      <c r="S182" s="13"/>
      <c r="T182" s="13"/>
    </row>
    <row r="183" spans="15:20" s="11" customFormat="1">
      <c r="O183" s="13"/>
      <c r="P183" s="13"/>
      <c r="Q183" s="13"/>
      <c r="R183" s="13"/>
      <c r="S183" s="13"/>
      <c r="T183" s="13"/>
    </row>
    <row r="184" spans="15:20" s="11" customFormat="1">
      <c r="O184" s="13"/>
      <c r="P184" s="13"/>
      <c r="Q184" s="13"/>
      <c r="R184" s="13"/>
      <c r="S184" s="13"/>
      <c r="T184" s="13"/>
    </row>
    <row r="185" spans="15:20" s="11" customFormat="1">
      <c r="O185" s="13"/>
      <c r="P185" s="13"/>
      <c r="Q185" s="13"/>
      <c r="R185" s="13"/>
      <c r="S185" s="13"/>
      <c r="T185" s="13"/>
    </row>
    <row r="186" spans="15:20" s="11" customFormat="1">
      <c r="O186" s="13"/>
      <c r="P186" s="13"/>
      <c r="Q186" s="13"/>
      <c r="R186" s="13"/>
      <c r="S186" s="13"/>
      <c r="T186" s="13"/>
    </row>
    <row r="187" spans="15:20" s="11" customFormat="1">
      <c r="O187" s="13"/>
      <c r="P187" s="13"/>
      <c r="Q187" s="13"/>
      <c r="R187" s="13"/>
      <c r="S187" s="13"/>
      <c r="T187" s="13"/>
    </row>
    <row r="188" spans="15:20" s="11" customFormat="1">
      <c r="O188" s="13"/>
      <c r="P188" s="13"/>
      <c r="Q188" s="13"/>
      <c r="R188" s="13"/>
      <c r="S188" s="13"/>
      <c r="T188" s="13"/>
    </row>
    <row r="189" spans="15:20" s="11" customFormat="1">
      <c r="O189" s="13"/>
      <c r="P189" s="13"/>
      <c r="Q189" s="13"/>
      <c r="R189" s="13"/>
      <c r="S189" s="13"/>
      <c r="T189" s="13"/>
    </row>
    <row r="190" spans="15:20" s="11" customFormat="1">
      <c r="O190" s="13"/>
      <c r="P190" s="13"/>
      <c r="Q190" s="13"/>
      <c r="R190" s="13"/>
      <c r="S190" s="13"/>
      <c r="T190" s="13"/>
    </row>
    <row r="191" spans="15:20" s="11" customFormat="1">
      <c r="O191" s="13"/>
      <c r="P191" s="13"/>
      <c r="Q191" s="13"/>
      <c r="R191" s="13"/>
      <c r="S191" s="13"/>
      <c r="T191" s="13"/>
    </row>
    <row r="192" spans="15:20" s="11" customFormat="1">
      <c r="O192" s="13"/>
      <c r="P192" s="13"/>
      <c r="Q192" s="13"/>
      <c r="R192" s="13"/>
      <c r="S192" s="13"/>
      <c r="T192" s="13"/>
    </row>
    <row r="193" spans="15:20" s="11" customFormat="1">
      <c r="O193" s="13"/>
      <c r="P193" s="13"/>
      <c r="Q193" s="13"/>
      <c r="R193" s="13"/>
      <c r="S193" s="13"/>
      <c r="T193" s="13"/>
    </row>
    <row r="194" spans="15:20" s="11" customFormat="1">
      <c r="O194" s="13"/>
      <c r="P194" s="13"/>
      <c r="Q194" s="13"/>
      <c r="R194" s="13"/>
      <c r="S194" s="13"/>
      <c r="T194" s="13"/>
    </row>
    <row r="195" spans="15:20" s="11" customFormat="1">
      <c r="O195" s="13"/>
      <c r="P195" s="13"/>
      <c r="Q195" s="13"/>
      <c r="R195" s="13"/>
      <c r="S195" s="13"/>
      <c r="T195" s="13"/>
    </row>
    <row r="196" spans="15:20" s="11" customFormat="1">
      <c r="O196" s="13"/>
      <c r="P196" s="13"/>
      <c r="Q196" s="13"/>
      <c r="R196" s="13"/>
      <c r="S196" s="13"/>
      <c r="T196" s="13"/>
    </row>
    <row r="197" spans="15:20" s="11" customFormat="1">
      <c r="O197" s="13"/>
      <c r="P197" s="13"/>
      <c r="Q197" s="13"/>
      <c r="R197" s="13"/>
      <c r="S197" s="13"/>
      <c r="T197" s="13"/>
    </row>
    <row r="198" spans="15:20" s="11" customFormat="1">
      <c r="O198" s="13"/>
      <c r="P198" s="13"/>
      <c r="Q198" s="13"/>
      <c r="R198" s="13"/>
      <c r="S198" s="13"/>
      <c r="T198" s="13"/>
    </row>
    <row r="199" spans="15:20" s="11" customFormat="1">
      <c r="O199" s="13"/>
      <c r="P199" s="13"/>
      <c r="Q199" s="13"/>
      <c r="R199" s="13"/>
      <c r="S199" s="13"/>
      <c r="T199" s="13"/>
    </row>
    <row r="200" spans="15:20" s="11" customFormat="1">
      <c r="O200" s="13"/>
      <c r="P200" s="13"/>
      <c r="Q200" s="13"/>
      <c r="R200" s="13"/>
      <c r="S200" s="13"/>
      <c r="T200" s="13"/>
    </row>
    <row r="201" spans="15:20" s="11" customFormat="1">
      <c r="O201" s="13"/>
      <c r="P201" s="13"/>
      <c r="Q201" s="13"/>
      <c r="R201" s="13"/>
      <c r="S201" s="13"/>
      <c r="T201" s="13"/>
    </row>
    <row r="202" spans="15:20" s="11" customFormat="1">
      <c r="O202" s="13"/>
      <c r="P202" s="13"/>
      <c r="Q202" s="13"/>
      <c r="R202" s="13"/>
      <c r="S202" s="13"/>
      <c r="T202" s="13"/>
    </row>
    <row r="203" spans="15:20" s="11" customFormat="1">
      <c r="O203" s="13"/>
      <c r="P203" s="13"/>
      <c r="Q203" s="13"/>
      <c r="R203" s="13"/>
      <c r="S203" s="13"/>
      <c r="T203" s="13"/>
    </row>
    <row r="204" spans="15:20" s="11" customFormat="1">
      <c r="O204" s="13"/>
      <c r="P204" s="13"/>
      <c r="Q204" s="13"/>
      <c r="R204" s="13"/>
      <c r="S204" s="13"/>
      <c r="T204" s="13"/>
    </row>
    <row r="205" spans="15:20" s="11" customFormat="1">
      <c r="O205" s="13"/>
      <c r="P205" s="13"/>
      <c r="Q205" s="13"/>
      <c r="R205" s="13"/>
      <c r="S205" s="13"/>
      <c r="T205" s="13"/>
    </row>
    <row r="206" spans="15:20" s="11" customFormat="1">
      <c r="O206" s="13"/>
      <c r="P206" s="13"/>
      <c r="Q206" s="13"/>
      <c r="R206" s="13"/>
      <c r="S206" s="13"/>
      <c r="T206" s="13"/>
    </row>
    <row r="207" spans="15:20" s="11" customFormat="1">
      <c r="O207" s="13"/>
      <c r="P207" s="13"/>
      <c r="Q207" s="13"/>
      <c r="R207" s="13"/>
      <c r="S207" s="13"/>
      <c r="T207" s="13"/>
    </row>
    <row r="208" spans="15:20" s="11" customFormat="1">
      <c r="O208" s="13"/>
      <c r="P208" s="13"/>
      <c r="Q208" s="13"/>
      <c r="R208" s="13"/>
      <c r="S208" s="13"/>
      <c r="T208" s="13"/>
    </row>
    <row r="209" spans="15:20" s="11" customFormat="1">
      <c r="O209" s="13"/>
      <c r="P209" s="13"/>
      <c r="Q209" s="13"/>
      <c r="R209" s="13"/>
      <c r="S209" s="13"/>
      <c r="T209" s="13"/>
    </row>
    <row r="210" spans="15:20" s="11" customFormat="1">
      <c r="O210" s="13"/>
      <c r="P210" s="13"/>
      <c r="Q210" s="13"/>
      <c r="R210" s="13"/>
      <c r="S210" s="13"/>
      <c r="T210" s="13"/>
    </row>
    <row r="211" spans="15:20" s="11" customFormat="1">
      <c r="O211" s="13"/>
      <c r="P211" s="13"/>
      <c r="Q211" s="13"/>
      <c r="R211" s="13"/>
      <c r="S211" s="13"/>
      <c r="T211" s="13"/>
    </row>
    <row r="212" spans="15:20" s="11" customFormat="1">
      <c r="O212" s="13"/>
      <c r="P212" s="13"/>
      <c r="Q212" s="13"/>
      <c r="R212" s="13"/>
      <c r="S212" s="13"/>
      <c r="T212" s="13"/>
    </row>
    <row r="213" spans="15:20" s="11" customFormat="1">
      <c r="O213" s="13"/>
      <c r="P213" s="13"/>
      <c r="Q213" s="13"/>
      <c r="R213" s="13"/>
      <c r="S213" s="13"/>
      <c r="T213" s="13"/>
    </row>
    <row r="214" spans="15:20" s="11" customFormat="1">
      <c r="O214" s="13"/>
      <c r="P214" s="13"/>
      <c r="Q214" s="13"/>
      <c r="R214" s="13"/>
      <c r="S214" s="13"/>
      <c r="T214" s="13"/>
    </row>
    <row r="215" spans="15:20" s="11" customFormat="1">
      <c r="O215" s="13"/>
      <c r="P215" s="13"/>
      <c r="Q215" s="13"/>
      <c r="R215" s="13"/>
      <c r="S215" s="13"/>
      <c r="T215" s="13"/>
    </row>
    <row r="216" spans="15:20" s="11" customFormat="1">
      <c r="O216" s="13"/>
      <c r="P216" s="13"/>
      <c r="Q216" s="13"/>
      <c r="R216" s="13"/>
      <c r="S216" s="13"/>
      <c r="T216" s="13"/>
    </row>
    <row r="217" spans="15:20" s="11" customFormat="1">
      <c r="O217" s="13"/>
      <c r="P217" s="13"/>
      <c r="Q217" s="13"/>
      <c r="R217" s="13"/>
      <c r="S217" s="13"/>
      <c r="T217" s="13"/>
    </row>
    <row r="218" spans="15:20" s="11" customFormat="1">
      <c r="O218" s="13"/>
      <c r="P218" s="13"/>
      <c r="Q218" s="13"/>
      <c r="R218" s="13"/>
      <c r="S218" s="13"/>
      <c r="T218" s="13"/>
    </row>
    <row r="219" spans="15:20" s="11" customFormat="1">
      <c r="O219" s="13"/>
      <c r="P219" s="13"/>
      <c r="Q219" s="13"/>
      <c r="R219" s="13"/>
      <c r="S219" s="13"/>
      <c r="T219" s="13"/>
    </row>
    <row r="220" spans="15:20" s="11" customFormat="1">
      <c r="O220" s="13"/>
      <c r="P220" s="13"/>
      <c r="Q220" s="13"/>
      <c r="R220" s="13"/>
      <c r="S220" s="13"/>
      <c r="T220" s="13"/>
    </row>
    <row r="221" spans="15:20" s="11" customFormat="1">
      <c r="O221" s="13"/>
      <c r="P221" s="13"/>
      <c r="Q221" s="13"/>
      <c r="R221" s="13"/>
      <c r="S221" s="13"/>
      <c r="T221" s="13"/>
    </row>
    <row r="222" spans="15:20" s="11" customFormat="1">
      <c r="O222" s="13"/>
      <c r="P222" s="13"/>
      <c r="Q222" s="13"/>
      <c r="R222" s="13"/>
      <c r="S222" s="13"/>
      <c r="T222" s="13"/>
    </row>
    <row r="223" spans="15:20" s="11" customFormat="1">
      <c r="O223" s="13"/>
      <c r="P223" s="13"/>
      <c r="Q223" s="13"/>
      <c r="R223" s="13"/>
      <c r="S223" s="13"/>
      <c r="T223" s="13"/>
    </row>
    <row r="224" spans="15:20" s="11" customFormat="1">
      <c r="O224" s="13"/>
      <c r="P224" s="13"/>
      <c r="Q224" s="13"/>
      <c r="R224" s="13"/>
      <c r="S224" s="13"/>
      <c r="T224" s="13"/>
    </row>
    <row r="225" spans="15:20" s="11" customFormat="1">
      <c r="O225" s="13"/>
      <c r="P225" s="13"/>
      <c r="Q225" s="13"/>
      <c r="R225" s="13"/>
      <c r="S225" s="13"/>
      <c r="T225" s="13"/>
    </row>
    <row r="226" spans="15:20" s="11" customFormat="1">
      <c r="O226" s="13"/>
      <c r="P226" s="13"/>
      <c r="Q226" s="13"/>
      <c r="R226" s="13"/>
      <c r="S226" s="13"/>
      <c r="T226" s="13"/>
    </row>
    <row r="227" spans="15:20" s="11" customFormat="1">
      <c r="O227" s="13"/>
      <c r="P227" s="13"/>
      <c r="Q227" s="13"/>
      <c r="R227" s="13"/>
      <c r="S227" s="13"/>
      <c r="T227" s="13"/>
    </row>
    <row r="228" spans="15:20" s="11" customFormat="1">
      <c r="O228" s="13"/>
      <c r="P228" s="13"/>
      <c r="Q228" s="13"/>
      <c r="R228" s="13"/>
      <c r="S228" s="13"/>
      <c r="T228" s="13"/>
    </row>
    <row r="229" spans="15:20" s="11" customFormat="1">
      <c r="O229" s="13"/>
      <c r="P229" s="13"/>
      <c r="Q229" s="13"/>
      <c r="R229" s="13"/>
      <c r="S229" s="13"/>
      <c r="T229" s="13"/>
    </row>
    <row r="230" spans="15:20" s="11" customFormat="1">
      <c r="O230" s="13"/>
      <c r="P230" s="13"/>
      <c r="Q230" s="13"/>
      <c r="R230" s="13"/>
      <c r="S230" s="13"/>
      <c r="T230" s="13"/>
    </row>
    <row r="231" spans="15:20" s="11" customFormat="1">
      <c r="O231" s="13"/>
      <c r="P231" s="13"/>
      <c r="Q231" s="13"/>
      <c r="R231" s="13"/>
      <c r="S231" s="13"/>
      <c r="T231" s="13"/>
    </row>
    <row r="232" spans="15:20" s="11" customFormat="1">
      <c r="O232" s="13"/>
      <c r="P232" s="13"/>
      <c r="Q232" s="13"/>
      <c r="R232" s="13"/>
      <c r="S232" s="13"/>
      <c r="T232" s="13"/>
    </row>
    <row r="233" spans="15:20" s="11" customFormat="1">
      <c r="O233" s="13"/>
      <c r="P233" s="13"/>
      <c r="Q233" s="13"/>
      <c r="R233" s="13"/>
      <c r="S233" s="13"/>
      <c r="T233" s="13"/>
    </row>
    <row r="234" spans="15:20" s="11" customFormat="1">
      <c r="O234" s="13"/>
      <c r="P234" s="13"/>
      <c r="Q234" s="13"/>
      <c r="R234" s="13"/>
      <c r="S234" s="13"/>
      <c r="T234" s="13"/>
    </row>
    <row r="235" spans="15:20" s="11" customFormat="1">
      <c r="O235" s="13"/>
      <c r="P235" s="13"/>
      <c r="Q235" s="13"/>
      <c r="R235" s="13"/>
      <c r="S235" s="13"/>
      <c r="T235" s="13"/>
    </row>
    <row r="236" spans="15:20" s="11" customFormat="1">
      <c r="O236" s="13"/>
      <c r="P236" s="13"/>
      <c r="Q236" s="13"/>
      <c r="R236" s="13"/>
      <c r="S236" s="13"/>
      <c r="T236" s="13"/>
    </row>
    <row r="237" spans="15:20" s="11" customFormat="1">
      <c r="O237" s="13"/>
      <c r="P237" s="13"/>
      <c r="Q237" s="13"/>
      <c r="R237" s="13"/>
      <c r="S237" s="13"/>
      <c r="T237" s="13"/>
    </row>
    <row r="238" spans="15:20" s="11" customFormat="1">
      <c r="O238" s="13"/>
      <c r="P238" s="13"/>
      <c r="Q238" s="13"/>
      <c r="R238" s="13"/>
      <c r="S238" s="13"/>
      <c r="T238" s="13"/>
    </row>
    <row r="239" spans="15:20" s="11" customFormat="1">
      <c r="O239" s="13"/>
      <c r="P239" s="13"/>
      <c r="Q239" s="13"/>
      <c r="R239" s="13"/>
      <c r="S239" s="13"/>
      <c r="T239" s="13"/>
    </row>
    <row r="240" spans="15:20" s="11" customFormat="1">
      <c r="O240" s="13"/>
      <c r="P240" s="13"/>
      <c r="Q240" s="13"/>
      <c r="R240" s="13"/>
      <c r="S240" s="13"/>
      <c r="T240" s="13"/>
    </row>
    <row r="241" spans="15:20" s="11" customFormat="1">
      <c r="O241" s="13"/>
      <c r="P241" s="13"/>
      <c r="Q241" s="13"/>
      <c r="R241" s="13"/>
      <c r="S241" s="13"/>
      <c r="T241" s="13"/>
    </row>
    <row r="242" spans="15:20" s="11" customFormat="1">
      <c r="O242" s="13"/>
      <c r="P242" s="13"/>
      <c r="Q242" s="13"/>
      <c r="R242" s="13"/>
      <c r="S242" s="13"/>
      <c r="T242" s="13"/>
    </row>
    <row r="243" spans="15:20" s="11" customFormat="1">
      <c r="O243" s="13"/>
      <c r="P243" s="13"/>
      <c r="Q243" s="13"/>
      <c r="R243" s="13"/>
      <c r="S243" s="13"/>
      <c r="T243" s="13"/>
    </row>
    <row r="244" spans="15:20" s="11" customFormat="1">
      <c r="O244" s="13"/>
      <c r="P244" s="13"/>
      <c r="Q244" s="13"/>
      <c r="R244" s="13"/>
      <c r="S244" s="13"/>
      <c r="T244" s="13"/>
    </row>
    <row r="245" spans="15:20" s="11" customFormat="1">
      <c r="O245" s="13"/>
      <c r="P245" s="13"/>
      <c r="Q245" s="13"/>
      <c r="R245" s="13"/>
      <c r="S245" s="13"/>
      <c r="T245" s="13"/>
    </row>
    <row r="246" spans="15:20" s="11" customFormat="1">
      <c r="O246" s="13"/>
      <c r="P246" s="13"/>
      <c r="Q246" s="13"/>
      <c r="R246" s="13"/>
      <c r="S246" s="13"/>
      <c r="T246" s="13"/>
    </row>
    <row r="247" spans="15:20" s="11" customFormat="1">
      <c r="O247" s="13"/>
      <c r="P247" s="13"/>
      <c r="Q247" s="13"/>
      <c r="R247" s="13"/>
      <c r="S247" s="13"/>
      <c r="T247" s="13"/>
    </row>
    <row r="248" spans="15:20" s="11" customFormat="1">
      <c r="O248" s="13"/>
      <c r="P248" s="13"/>
      <c r="Q248" s="13"/>
      <c r="R248" s="13"/>
      <c r="S248" s="13"/>
      <c r="T248" s="13"/>
    </row>
    <row r="249" spans="15:20" s="11" customFormat="1">
      <c r="O249" s="13"/>
      <c r="P249" s="13"/>
      <c r="Q249" s="13"/>
      <c r="R249" s="13"/>
      <c r="S249" s="13"/>
      <c r="T249" s="13"/>
    </row>
    <row r="250" spans="15:20" s="11" customFormat="1">
      <c r="O250" s="13"/>
      <c r="P250" s="13"/>
      <c r="Q250" s="13"/>
      <c r="R250" s="13"/>
      <c r="S250" s="13"/>
      <c r="T250" s="13"/>
    </row>
    <row r="251" spans="15:20" s="11" customFormat="1">
      <c r="O251" s="13"/>
      <c r="P251" s="13"/>
      <c r="Q251" s="13"/>
      <c r="R251" s="13"/>
      <c r="S251" s="13"/>
      <c r="T251" s="13"/>
    </row>
    <row r="252" spans="15:20" s="11" customFormat="1">
      <c r="O252" s="13"/>
      <c r="P252" s="13"/>
      <c r="Q252" s="13"/>
      <c r="R252" s="13"/>
      <c r="S252" s="13"/>
      <c r="T252" s="13"/>
    </row>
    <row r="253" spans="15:20" s="11" customFormat="1">
      <c r="O253" s="13"/>
      <c r="P253" s="13"/>
      <c r="Q253" s="13"/>
      <c r="R253" s="13"/>
      <c r="S253" s="13"/>
      <c r="T253" s="13"/>
    </row>
    <row r="254" spans="15:20" s="11" customFormat="1">
      <c r="O254" s="13"/>
      <c r="P254" s="13"/>
      <c r="Q254" s="13"/>
      <c r="R254" s="13"/>
      <c r="S254" s="13"/>
      <c r="T254" s="13"/>
    </row>
    <row r="255" spans="15:20" s="11" customFormat="1">
      <c r="O255" s="13"/>
      <c r="P255" s="13"/>
      <c r="Q255" s="13"/>
      <c r="R255" s="13"/>
      <c r="S255" s="13"/>
      <c r="T255" s="13"/>
    </row>
    <row r="256" spans="15:20" s="11" customFormat="1">
      <c r="O256" s="13"/>
      <c r="P256" s="13"/>
      <c r="Q256" s="13"/>
      <c r="R256" s="13"/>
      <c r="S256" s="13"/>
      <c r="T256" s="13"/>
    </row>
    <row r="257" spans="15:20" s="11" customFormat="1">
      <c r="O257" s="13"/>
      <c r="P257" s="13"/>
      <c r="Q257" s="13"/>
      <c r="R257" s="13"/>
      <c r="S257" s="13"/>
      <c r="T257" s="13"/>
    </row>
    <row r="258" spans="15:20" s="11" customFormat="1">
      <c r="O258" s="13"/>
      <c r="P258" s="13"/>
      <c r="Q258" s="13"/>
      <c r="R258" s="13"/>
      <c r="S258" s="13"/>
      <c r="T258" s="13"/>
    </row>
    <row r="259" spans="15:20" s="11" customFormat="1">
      <c r="O259" s="13"/>
      <c r="P259" s="13"/>
      <c r="Q259" s="13"/>
      <c r="R259" s="13"/>
      <c r="S259" s="13"/>
      <c r="T259" s="13"/>
    </row>
    <row r="260" spans="15:20" s="11" customFormat="1">
      <c r="O260" s="13"/>
      <c r="P260" s="13"/>
      <c r="Q260" s="13"/>
      <c r="R260" s="13"/>
      <c r="S260" s="13"/>
      <c r="T260" s="13"/>
    </row>
    <row r="261" spans="15:20" s="11" customFormat="1">
      <c r="O261" s="13"/>
      <c r="P261" s="13"/>
      <c r="Q261" s="13"/>
      <c r="R261" s="13"/>
      <c r="S261" s="13"/>
      <c r="T261" s="13"/>
    </row>
    <row r="262" spans="15:20" s="11" customFormat="1">
      <c r="O262" s="13"/>
      <c r="P262" s="13"/>
      <c r="Q262" s="13"/>
      <c r="R262" s="13"/>
      <c r="S262" s="13"/>
      <c r="T262" s="13"/>
    </row>
    <row r="263" spans="15:20" s="11" customFormat="1">
      <c r="O263" s="13"/>
      <c r="P263" s="13"/>
      <c r="Q263" s="13"/>
      <c r="R263" s="13"/>
      <c r="S263" s="13"/>
      <c r="T263" s="13"/>
    </row>
    <row r="264" spans="15:20" s="11" customFormat="1">
      <c r="O264" s="13"/>
      <c r="P264" s="13"/>
      <c r="Q264" s="13"/>
      <c r="R264" s="13"/>
      <c r="S264" s="13"/>
      <c r="T264" s="13"/>
    </row>
    <row r="265" spans="15:20" s="11" customFormat="1">
      <c r="O265" s="13"/>
      <c r="P265" s="13"/>
      <c r="Q265" s="13"/>
      <c r="R265" s="13"/>
      <c r="S265" s="13"/>
      <c r="T265" s="13"/>
    </row>
    <row r="266" spans="15:20" s="11" customFormat="1">
      <c r="O266" s="13"/>
      <c r="P266" s="13"/>
      <c r="Q266" s="13"/>
      <c r="R266" s="13"/>
      <c r="S266" s="13"/>
      <c r="T266" s="13"/>
    </row>
    <row r="267" spans="15:20" s="11" customFormat="1">
      <c r="O267" s="13"/>
      <c r="P267" s="13"/>
      <c r="Q267" s="13"/>
      <c r="R267" s="13"/>
      <c r="S267" s="13"/>
      <c r="T267" s="13"/>
    </row>
    <row r="268" spans="15:20" s="11" customFormat="1">
      <c r="O268" s="13"/>
      <c r="P268" s="13"/>
      <c r="Q268" s="13"/>
      <c r="R268" s="13"/>
      <c r="S268" s="13"/>
      <c r="T268" s="13"/>
    </row>
    <row r="269" spans="15:20" s="11" customFormat="1">
      <c r="O269" s="13"/>
      <c r="P269" s="13"/>
      <c r="Q269" s="13"/>
      <c r="R269" s="13"/>
      <c r="S269" s="13"/>
      <c r="T269" s="13"/>
    </row>
    <row r="270" spans="15:20" s="11" customFormat="1">
      <c r="O270" s="13"/>
      <c r="P270" s="13"/>
      <c r="Q270" s="13"/>
      <c r="R270" s="13"/>
      <c r="S270" s="13"/>
      <c r="T270" s="13"/>
    </row>
    <row r="271" spans="15:20" s="11" customFormat="1">
      <c r="O271" s="13"/>
      <c r="P271" s="13"/>
      <c r="Q271" s="13"/>
      <c r="R271" s="13"/>
      <c r="S271" s="13"/>
      <c r="T271" s="13"/>
    </row>
    <row r="272" spans="15:20" s="11" customFormat="1">
      <c r="O272" s="13"/>
      <c r="P272" s="13"/>
      <c r="Q272" s="13"/>
      <c r="R272" s="13"/>
      <c r="S272" s="13"/>
      <c r="T272" s="13"/>
    </row>
    <row r="273" spans="15:20" s="11" customFormat="1">
      <c r="O273" s="13"/>
      <c r="P273" s="13"/>
      <c r="Q273" s="13"/>
      <c r="R273" s="13"/>
      <c r="S273" s="13"/>
      <c r="T273" s="13"/>
    </row>
    <row r="274" spans="15:20" s="11" customFormat="1">
      <c r="O274" s="13"/>
      <c r="P274" s="13"/>
      <c r="Q274" s="13"/>
      <c r="R274" s="13"/>
      <c r="S274" s="13"/>
      <c r="T274" s="13"/>
    </row>
    <row r="275" spans="15:20" s="11" customFormat="1">
      <c r="O275" s="13"/>
      <c r="P275" s="13"/>
      <c r="Q275" s="13"/>
      <c r="R275" s="13"/>
      <c r="S275" s="13"/>
      <c r="T275" s="13"/>
    </row>
    <row r="276" spans="15:20" s="11" customFormat="1">
      <c r="O276" s="13"/>
      <c r="P276" s="13"/>
      <c r="Q276" s="13"/>
      <c r="R276" s="13"/>
      <c r="S276" s="13"/>
      <c r="T276" s="13"/>
    </row>
    <row r="277" spans="15:20" s="11" customFormat="1">
      <c r="O277" s="13"/>
      <c r="P277" s="13"/>
      <c r="Q277" s="13"/>
      <c r="R277" s="13"/>
      <c r="S277" s="13"/>
      <c r="T277" s="13"/>
    </row>
    <row r="278" spans="15:20" s="11" customFormat="1">
      <c r="O278" s="13"/>
      <c r="P278" s="13"/>
      <c r="Q278" s="13"/>
      <c r="R278" s="13"/>
      <c r="S278" s="13"/>
      <c r="T278" s="13"/>
    </row>
    <row r="279" spans="15:20" s="11" customFormat="1">
      <c r="O279" s="13"/>
      <c r="P279" s="13"/>
      <c r="Q279" s="13"/>
      <c r="R279" s="13"/>
      <c r="S279" s="13"/>
      <c r="T279" s="13"/>
    </row>
    <row r="280" spans="15:20" s="11" customFormat="1">
      <c r="O280" s="13"/>
      <c r="P280" s="13"/>
      <c r="Q280" s="13"/>
      <c r="R280" s="13"/>
      <c r="S280" s="13"/>
      <c r="T280" s="13"/>
    </row>
    <row r="281" spans="15:20" s="11" customFormat="1">
      <c r="O281" s="13"/>
      <c r="P281" s="13"/>
      <c r="Q281" s="13"/>
      <c r="R281" s="13"/>
      <c r="S281" s="13"/>
      <c r="T281" s="13"/>
    </row>
    <row r="282" spans="15:20" s="11" customFormat="1">
      <c r="O282" s="13"/>
      <c r="P282" s="13"/>
      <c r="Q282" s="13"/>
      <c r="R282" s="13"/>
      <c r="S282" s="13"/>
      <c r="T282" s="13"/>
    </row>
    <row r="283" spans="15:20" s="11" customFormat="1">
      <c r="O283" s="13"/>
      <c r="P283" s="13"/>
      <c r="Q283" s="13"/>
      <c r="R283" s="13"/>
      <c r="S283" s="13"/>
      <c r="T283" s="13"/>
    </row>
    <row r="284" spans="15:20" s="11" customFormat="1">
      <c r="O284" s="13"/>
      <c r="P284" s="13"/>
      <c r="Q284" s="13"/>
      <c r="R284" s="13"/>
      <c r="S284" s="13"/>
      <c r="T284" s="13"/>
    </row>
    <row r="285" spans="15:20" s="11" customFormat="1">
      <c r="O285" s="13"/>
      <c r="P285" s="13"/>
      <c r="Q285" s="13"/>
      <c r="R285" s="13"/>
      <c r="S285" s="13"/>
      <c r="T285" s="13"/>
    </row>
    <row r="286" spans="15:20" s="11" customFormat="1">
      <c r="O286" s="13"/>
      <c r="P286" s="13"/>
      <c r="Q286" s="13"/>
      <c r="R286" s="13"/>
      <c r="S286" s="13"/>
      <c r="T286" s="13"/>
    </row>
    <row r="287" spans="15:20" s="11" customFormat="1">
      <c r="O287" s="13"/>
      <c r="P287" s="13"/>
      <c r="Q287" s="13"/>
      <c r="R287" s="13"/>
      <c r="S287" s="13"/>
      <c r="T287" s="13"/>
    </row>
    <row r="288" spans="15:20" s="11" customFormat="1">
      <c r="O288" s="13"/>
      <c r="P288" s="13"/>
      <c r="Q288" s="13"/>
      <c r="R288" s="13"/>
      <c r="S288" s="13"/>
      <c r="T288" s="13"/>
    </row>
    <row r="289" spans="15:20" s="11" customFormat="1">
      <c r="O289" s="13"/>
      <c r="P289" s="13"/>
      <c r="Q289" s="13"/>
      <c r="R289" s="13"/>
      <c r="S289" s="13"/>
      <c r="T289" s="13"/>
    </row>
    <row r="290" spans="15:20" s="11" customFormat="1">
      <c r="O290" s="13"/>
      <c r="P290" s="13"/>
      <c r="Q290" s="13"/>
      <c r="R290" s="13"/>
      <c r="S290" s="13"/>
      <c r="T290" s="13"/>
    </row>
    <row r="291" spans="15:20" s="11" customFormat="1">
      <c r="O291" s="13"/>
      <c r="P291" s="13"/>
      <c r="Q291" s="13"/>
      <c r="R291" s="13"/>
      <c r="S291" s="13"/>
      <c r="T291" s="13"/>
    </row>
    <row r="292" spans="15:20" s="11" customFormat="1">
      <c r="O292" s="13"/>
      <c r="P292" s="13"/>
      <c r="Q292" s="13"/>
      <c r="R292" s="13"/>
      <c r="S292" s="13"/>
      <c r="T292" s="13"/>
    </row>
    <row r="293" spans="15:20" s="11" customFormat="1">
      <c r="O293" s="13"/>
      <c r="P293" s="13"/>
      <c r="Q293" s="13"/>
      <c r="R293" s="13"/>
      <c r="S293" s="13"/>
      <c r="T293" s="13"/>
    </row>
    <row r="294" spans="15:20" s="11" customFormat="1">
      <c r="O294" s="13"/>
      <c r="P294" s="13"/>
      <c r="Q294" s="13"/>
      <c r="R294" s="13"/>
      <c r="S294" s="13"/>
      <c r="T294" s="13"/>
    </row>
    <row r="295" spans="15:20" s="11" customFormat="1">
      <c r="O295" s="13"/>
      <c r="P295" s="13"/>
      <c r="Q295" s="13"/>
      <c r="R295" s="13"/>
      <c r="S295" s="13"/>
      <c r="T295" s="13"/>
    </row>
    <row r="296" spans="15:20" s="11" customFormat="1">
      <c r="O296" s="13"/>
      <c r="P296" s="13"/>
      <c r="Q296" s="13"/>
      <c r="R296" s="13"/>
      <c r="S296" s="13"/>
      <c r="T296" s="13"/>
    </row>
    <row r="297" spans="15:20" s="11" customFormat="1">
      <c r="O297" s="13"/>
      <c r="P297" s="13"/>
      <c r="Q297" s="13"/>
      <c r="R297" s="13"/>
      <c r="S297" s="13"/>
      <c r="T297" s="13"/>
    </row>
    <row r="298" spans="15:20" s="11" customFormat="1">
      <c r="O298" s="13"/>
      <c r="P298" s="13"/>
      <c r="Q298" s="13"/>
      <c r="R298" s="13"/>
      <c r="S298" s="13"/>
      <c r="T298" s="13"/>
    </row>
    <row r="299" spans="15:20" s="11" customFormat="1">
      <c r="O299" s="13"/>
      <c r="P299" s="13"/>
      <c r="Q299" s="13"/>
      <c r="R299" s="13"/>
      <c r="S299" s="13"/>
      <c r="T299" s="13"/>
    </row>
    <row r="300" spans="15:20" s="11" customFormat="1">
      <c r="O300" s="13"/>
      <c r="P300" s="13"/>
      <c r="Q300" s="13"/>
      <c r="R300" s="13"/>
      <c r="S300" s="13"/>
      <c r="T300" s="13"/>
    </row>
    <row r="301" spans="15:20" s="11" customFormat="1">
      <c r="O301" s="13"/>
      <c r="P301" s="13"/>
      <c r="Q301" s="13"/>
      <c r="R301" s="13"/>
      <c r="S301" s="13"/>
      <c r="T301" s="13"/>
    </row>
    <row r="302" spans="15:20" s="11" customFormat="1">
      <c r="O302" s="13"/>
      <c r="P302" s="13"/>
      <c r="Q302" s="13"/>
      <c r="R302" s="13"/>
      <c r="S302" s="13"/>
      <c r="T302" s="13"/>
    </row>
    <row r="303" spans="15:20" s="11" customFormat="1">
      <c r="O303" s="13"/>
      <c r="P303" s="13"/>
      <c r="Q303" s="13"/>
      <c r="R303" s="13"/>
      <c r="S303" s="13"/>
      <c r="T303" s="13"/>
    </row>
    <row r="304" spans="15:20" s="11" customFormat="1">
      <c r="O304" s="13"/>
      <c r="P304" s="13"/>
      <c r="Q304" s="13"/>
      <c r="R304" s="13"/>
      <c r="S304" s="13"/>
      <c r="T304" s="13"/>
    </row>
    <row r="305" spans="15:20" s="11" customFormat="1">
      <c r="O305" s="13"/>
      <c r="P305" s="13"/>
      <c r="Q305" s="13"/>
      <c r="R305" s="13"/>
      <c r="S305" s="13"/>
      <c r="T305" s="13"/>
    </row>
    <row r="306" spans="15:20" s="11" customFormat="1">
      <c r="O306" s="13"/>
      <c r="P306" s="13"/>
      <c r="Q306" s="13"/>
      <c r="R306" s="13"/>
      <c r="S306" s="13"/>
      <c r="T306" s="13"/>
    </row>
    <row r="307" spans="15:20" s="11" customFormat="1">
      <c r="O307" s="13"/>
      <c r="P307" s="13"/>
      <c r="Q307" s="13"/>
      <c r="R307" s="13"/>
      <c r="S307" s="13"/>
      <c r="T307" s="13"/>
    </row>
    <row r="308" spans="15:20" s="11" customFormat="1">
      <c r="O308" s="13"/>
      <c r="P308" s="13"/>
      <c r="Q308" s="13"/>
      <c r="R308" s="13"/>
      <c r="S308" s="13"/>
      <c r="T308" s="13"/>
    </row>
    <row r="309" spans="15:20" s="11" customFormat="1">
      <c r="O309" s="13"/>
      <c r="P309" s="13"/>
      <c r="Q309" s="13"/>
      <c r="R309" s="13"/>
      <c r="S309" s="13"/>
      <c r="T309" s="13"/>
    </row>
    <row r="310" spans="15:20" s="11" customFormat="1">
      <c r="O310" s="13"/>
      <c r="P310" s="13"/>
      <c r="Q310" s="13"/>
      <c r="R310" s="13"/>
      <c r="S310" s="13"/>
      <c r="T310" s="13"/>
    </row>
    <row r="311" spans="15:20" s="11" customFormat="1">
      <c r="O311" s="13"/>
      <c r="P311" s="13"/>
      <c r="Q311" s="13"/>
      <c r="R311" s="13"/>
      <c r="S311" s="13"/>
      <c r="T311" s="13"/>
    </row>
    <row r="312" spans="15:20" s="11" customFormat="1">
      <c r="O312" s="13"/>
      <c r="P312" s="13"/>
      <c r="Q312" s="13"/>
      <c r="R312" s="13"/>
      <c r="S312" s="13"/>
      <c r="T312" s="13"/>
    </row>
    <row r="313" spans="15:20" s="11" customFormat="1">
      <c r="O313" s="13"/>
      <c r="P313" s="13"/>
      <c r="Q313" s="13"/>
      <c r="R313" s="13"/>
      <c r="S313" s="13"/>
      <c r="T313" s="13"/>
    </row>
    <row r="314" spans="15:20" s="11" customFormat="1">
      <c r="O314" s="13"/>
      <c r="P314" s="13"/>
      <c r="Q314" s="13"/>
      <c r="R314" s="13"/>
      <c r="S314" s="13"/>
      <c r="T314" s="13"/>
    </row>
    <row r="315" spans="15:20" s="11" customFormat="1">
      <c r="O315" s="13"/>
      <c r="P315" s="13"/>
      <c r="Q315" s="13"/>
      <c r="R315" s="13"/>
      <c r="S315" s="13"/>
      <c r="T315" s="13"/>
    </row>
    <row r="316" spans="15:20" s="11" customFormat="1">
      <c r="O316" s="13"/>
      <c r="P316" s="13"/>
      <c r="Q316" s="13"/>
      <c r="R316" s="13"/>
      <c r="S316" s="13"/>
      <c r="T316" s="13"/>
    </row>
    <row r="317" spans="15:20" s="11" customFormat="1">
      <c r="O317" s="13"/>
      <c r="P317" s="13"/>
      <c r="Q317" s="13"/>
      <c r="R317" s="13"/>
      <c r="S317" s="13"/>
      <c r="T317" s="13"/>
    </row>
    <row r="318" spans="15:20" s="11" customFormat="1">
      <c r="O318" s="13"/>
      <c r="P318" s="13"/>
      <c r="Q318" s="13"/>
      <c r="R318" s="13"/>
      <c r="S318" s="13"/>
      <c r="T318" s="13"/>
    </row>
    <row r="319" spans="15:20" s="11" customFormat="1">
      <c r="O319" s="13"/>
      <c r="P319" s="13"/>
      <c r="Q319" s="13"/>
      <c r="R319" s="13"/>
      <c r="S319" s="13"/>
      <c r="T319" s="13"/>
    </row>
    <row r="320" spans="15:20" s="11" customFormat="1">
      <c r="O320" s="13"/>
      <c r="P320" s="13"/>
      <c r="Q320" s="13"/>
      <c r="R320" s="13"/>
      <c r="S320" s="13"/>
      <c r="T320" s="13"/>
    </row>
    <row r="321" spans="15:20" s="11" customFormat="1">
      <c r="O321" s="13"/>
      <c r="P321" s="13"/>
      <c r="Q321" s="13"/>
      <c r="R321" s="13"/>
      <c r="S321" s="13"/>
      <c r="T321" s="13"/>
    </row>
    <row r="322" spans="15:20" s="11" customFormat="1">
      <c r="O322" s="13"/>
      <c r="P322" s="13"/>
      <c r="Q322" s="13"/>
      <c r="R322" s="13"/>
      <c r="S322" s="13"/>
      <c r="T322" s="13"/>
    </row>
    <row r="323" spans="15:20" s="11" customFormat="1">
      <c r="O323" s="13"/>
      <c r="P323" s="13"/>
      <c r="Q323" s="13"/>
      <c r="R323" s="13"/>
      <c r="S323" s="13"/>
      <c r="T323" s="13"/>
    </row>
    <row r="324" spans="15:20" s="11" customFormat="1">
      <c r="O324" s="13"/>
      <c r="P324" s="13"/>
      <c r="Q324" s="13"/>
      <c r="R324" s="13"/>
      <c r="S324" s="13"/>
      <c r="T324" s="13"/>
    </row>
    <row r="325" spans="15:20" s="11" customFormat="1">
      <c r="O325" s="13"/>
      <c r="P325" s="13"/>
      <c r="Q325" s="13"/>
      <c r="R325" s="13"/>
      <c r="S325" s="13"/>
      <c r="T325" s="13"/>
    </row>
    <row r="326" spans="15:20" s="11" customFormat="1">
      <c r="O326" s="13"/>
      <c r="P326" s="13"/>
      <c r="Q326" s="13"/>
      <c r="R326" s="13"/>
      <c r="S326" s="13"/>
      <c r="T326" s="13"/>
    </row>
    <row r="327" spans="15:20" s="11" customFormat="1">
      <c r="O327" s="13"/>
      <c r="P327" s="13"/>
      <c r="Q327" s="13"/>
      <c r="R327" s="13"/>
      <c r="S327" s="13"/>
      <c r="T327" s="13"/>
    </row>
    <row r="328" spans="15:20" s="11" customFormat="1">
      <c r="O328" s="13"/>
      <c r="P328" s="13"/>
      <c r="Q328" s="13"/>
      <c r="R328" s="13"/>
      <c r="S328" s="13"/>
      <c r="T328" s="13"/>
    </row>
    <row r="329" spans="15:20" s="11" customFormat="1">
      <c r="O329" s="13"/>
      <c r="P329" s="13"/>
      <c r="Q329" s="13"/>
      <c r="R329" s="13"/>
      <c r="S329" s="13"/>
      <c r="T329" s="13"/>
    </row>
    <row r="330" spans="15:20" s="11" customFormat="1">
      <c r="O330" s="13"/>
      <c r="P330" s="13"/>
      <c r="Q330" s="13"/>
      <c r="R330" s="13"/>
      <c r="S330" s="13"/>
      <c r="T330" s="13"/>
    </row>
    <row r="331" spans="15:20" s="11" customFormat="1">
      <c r="O331" s="13"/>
      <c r="P331" s="13"/>
      <c r="Q331" s="13"/>
      <c r="R331" s="13"/>
      <c r="S331" s="13"/>
      <c r="T331" s="13"/>
    </row>
    <row r="332" spans="15:20" s="11" customFormat="1">
      <c r="O332" s="13"/>
      <c r="P332" s="13"/>
      <c r="Q332" s="13"/>
      <c r="R332" s="13"/>
      <c r="S332" s="13"/>
      <c r="T332" s="13"/>
    </row>
    <row r="333" spans="15:20" s="11" customFormat="1">
      <c r="O333" s="13"/>
      <c r="P333" s="13"/>
      <c r="Q333" s="13"/>
      <c r="R333" s="13"/>
      <c r="S333" s="13"/>
      <c r="T333" s="13"/>
    </row>
    <row r="334" spans="15:20" s="11" customFormat="1">
      <c r="O334" s="13"/>
      <c r="P334" s="13"/>
      <c r="Q334" s="13"/>
      <c r="R334" s="13"/>
      <c r="S334" s="13"/>
      <c r="T334" s="13"/>
    </row>
    <row r="335" spans="15:20" s="11" customFormat="1">
      <c r="O335" s="13"/>
      <c r="P335" s="13"/>
      <c r="Q335" s="13"/>
      <c r="R335" s="13"/>
      <c r="S335" s="13"/>
      <c r="T335" s="13"/>
    </row>
    <row r="336" spans="15:20" s="11" customFormat="1">
      <c r="O336" s="13"/>
      <c r="P336" s="13"/>
      <c r="Q336" s="13"/>
      <c r="R336" s="13"/>
      <c r="S336" s="13"/>
      <c r="T336" s="13"/>
    </row>
    <row r="337" spans="15:20" s="11" customFormat="1">
      <c r="O337" s="13"/>
      <c r="P337" s="13"/>
      <c r="Q337" s="13"/>
      <c r="R337" s="13"/>
      <c r="S337" s="13"/>
      <c r="T337" s="13"/>
    </row>
    <row r="338" spans="15:20" s="11" customFormat="1">
      <c r="O338" s="13"/>
      <c r="P338" s="13"/>
      <c r="Q338" s="13"/>
      <c r="R338" s="13"/>
      <c r="S338" s="13"/>
      <c r="T338" s="13"/>
    </row>
    <row r="339" spans="15:20" s="11" customFormat="1">
      <c r="O339" s="13"/>
      <c r="P339" s="13"/>
      <c r="Q339" s="13"/>
      <c r="R339" s="13"/>
      <c r="S339" s="13"/>
      <c r="T339" s="13"/>
    </row>
    <row r="340" spans="15:20" s="11" customFormat="1">
      <c r="O340" s="13"/>
      <c r="P340" s="13"/>
      <c r="Q340" s="13"/>
      <c r="R340" s="13"/>
      <c r="S340" s="13"/>
      <c r="T340" s="13"/>
    </row>
    <row r="341" spans="15:20" s="11" customFormat="1">
      <c r="O341" s="13"/>
      <c r="P341" s="13"/>
      <c r="Q341" s="13"/>
      <c r="R341" s="13"/>
      <c r="S341" s="13"/>
      <c r="T341" s="13"/>
    </row>
    <row r="342" spans="15:20" s="11" customFormat="1">
      <c r="O342" s="13"/>
      <c r="P342" s="13"/>
      <c r="Q342" s="13"/>
      <c r="R342" s="13"/>
      <c r="S342" s="13"/>
      <c r="T342" s="13"/>
    </row>
    <row r="343" spans="15:20" s="11" customFormat="1">
      <c r="O343" s="13"/>
      <c r="P343" s="13"/>
      <c r="Q343" s="13"/>
      <c r="R343" s="13"/>
      <c r="S343" s="13"/>
      <c r="T343" s="13"/>
    </row>
    <row r="344" spans="15:20" s="11" customFormat="1">
      <c r="O344" s="13"/>
      <c r="P344" s="13"/>
      <c r="Q344" s="13"/>
      <c r="R344" s="13"/>
      <c r="S344" s="13"/>
      <c r="T344" s="13"/>
    </row>
    <row r="345" spans="15:20" s="11" customFormat="1">
      <c r="O345" s="13"/>
      <c r="P345" s="13"/>
      <c r="Q345" s="13"/>
      <c r="R345" s="13"/>
      <c r="S345" s="13"/>
      <c r="T345" s="13"/>
    </row>
    <row r="346" spans="15:20" s="11" customFormat="1">
      <c r="O346" s="13"/>
      <c r="P346" s="13"/>
      <c r="Q346" s="13"/>
      <c r="R346" s="13"/>
      <c r="S346" s="13"/>
      <c r="T346" s="13"/>
    </row>
    <row r="347" spans="15:20" s="11" customFormat="1">
      <c r="O347" s="13"/>
      <c r="P347" s="13"/>
      <c r="Q347" s="13"/>
      <c r="R347" s="13"/>
      <c r="S347" s="13"/>
      <c r="T347" s="13"/>
    </row>
    <row r="348" spans="15:20" s="11" customFormat="1">
      <c r="O348" s="13"/>
      <c r="P348" s="13"/>
      <c r="Q348" s="13"/>
      <c r="R348" s="13"/>
      <c r="S348" s="13"/>
      <c r="T348" s="13"/>
    </row>
    <row r="349" spans="15:20" s="11" customFormat="1">
      <c r="O349" s="13"/>
      <c r="P349" s="13"/>
      <c r="Q349" s="13"/>
      <c r="R349" s="13"/>
      <c r="S349" s="13"/>
      <c r="T349" s="13"/>
    </row>
    <row r="350" spans="15:20" s="11" customFormat="1">
      <c r="O350" s="13"/>
      <c r="P350" s="13"/>
      <c r="Q350" s="13"/>
      <c r="R350" s="13"/>
      <c r="S350" s="13"/>
      <c r="T350" s="13"/>
    </row>
    <row r="351" spans="15:20" s="11" customFormat="1">
      <c r="O351" s="13"/>
      <c r="P351" s="13"/>
      <c r="Q351" s="13"/>
      <c r="R351" s="13"/>
      <c r="S351" s="13"/>
      <c r="T351" s="13"/>
    </row>
    <row r="352" spans="15:20" s="11" customFormat="1">
      <c r="O352" s="13"/>
      <c r="P352" s="13"/>
      <c r="Q352" s="13"/>
      <c r="R352" s="13"/>
      <c r="S352" s="13"/>
      <c r="T352" s="13"/>
    </row>
    <row r="353" spans="15:20" s="11" customFormat="1">
      <c r="O353" s="13"/>
      <c r="P353" s="13"/>
      <c r="Q353" s="13"/>
      <c r="R353" s="13"/>
      <c r="S353" s="13"/>
      <c r="T353" s="13"/>
    </row>
    <row r="354" spans="15:20" s="11" customFormat="1">
      <c r="O354" s="13"/>
      <c r="P354" s="13"/>
      <c r="Q354" s="13"/>
      <c r="R354" s="13"/>
      <c r="S354" s="13"/>
      <c r="T354" s="13"/>
    </row>
    <row r="355" spans="15:20" s="11" customFormat="1">
      <c r="O355" s="13"/>
      <c r="P355" s="13"/>
      <c r="Q355" s="13"/>
      <c r="R355" s="13"/>
      <c r="S355" s="13"/>
      <c r="T355" s="13"/>
    </row>
    <row r="356" spans="15:20" s="11" customFormat="1">
      <c r="O356" s="13"/>
      <c r="P356" s="13"/>
      <c r="Q356" s="13"/>
      <c r="R356" s="13"/>
      <c r="S356" s="13"/>
      <c r="T356" s="13"/>
    </row>
    <row r="357" spans="15:20" s="11" customFormat="1">
      <c r="O357" s="13"/>
      <c r="P357" s="13"/>
      <c r="Q357" s="13"/>
      <c r="R357" s="13"/>
      <c r="S357" s="13"/>
      <c r="T357" s="13"/>
    </row>
    <row r="358" spans="15:20" s="11" customFormat="1">
      <c r="O358" s="13"/>
      <c r="P358" s="13"/>
      <c r="Q358" s="13"/>
      <c r="R358" s="13"/>
      <c r="S358" s="13"/>
      <c r="T358" s="13"/>
    </row>
    <row r="359" spans="15:20" s="11" customFormat="1">
      <c r="O359" s="13"/>
      <c r="P359" s="13"/>
      <c r="Q359" s="13"/>
      <c r="R359" s="13"/>
      <c r="S359" s="13"/>
      <c r="T359" s="13"/>
    </row>
    <row r="360" spans="15:20" s="11" customFormat="1">
      <c r="O360" s="13"/>
      <c r="P360" s="13"/>
      <c r="Q360" s="13"/>
      <c r="R360" s="13"/>
      <c r="S360" s="13"/>
      <c r="T360" s="13"/>
    </row>
    <row r="361" spans="15:20" s="11" customFormat="1">
      <c r="O361" s="13"/>
      <c r="P361" s="13"/>
      <c r="Q361" s="13"/>
      <c r="R361" s="13"/>
      <c r="S361" s="13"/>
      <c r="T361" s="13"/>
    </row>
    <row r="362" spans="15:20" s="11" customFormat="1">
      <c r="O362" s="13"/>
      <c r="P362" s="13"/>
      <c r="Q362" s="13"/>
      <c r="R362" s="13"/>
      <c r="S362" s="13"/>
      <c r="T362" s="13"/>
    </row>
    <row r="363" spans="15:20" s="11" customFormat="1">
      <c r="O363" s="13"/>
      <c r="P363" s="13"/>
      <c r="Q363" s="13"/>
      <c r="R363" s="13"/>
      <c r="S363" s="13"/>
      <c r="T363" s="13"/>
    </row>
    <row r="364" spans="15:20" s="11" customFormat="1">
      <c r="O364" s="13"/>
      <c r="P364" s="13"/>
      <c r="Q364" s="13"/>
      <c r="R364" s="13"/>
      <c r="S364" s="13"/>
      <c r="T364" s="13"/>
    </row>
    <row r="365" spans="15:20" s="11" customFormat="1">
      <c r="O365" s="13"/>
      <c r="P365" s="13"/>
      <c r="Q365" s="13"/>
      <c r="R365" s="13"/>
      <c r="S365" s="13"/>
      <c r="T365" s="13"/>
    </row>
    <row r="366" spans="15:20" s="11" customFormat="1">
      <c r="O366" s="13"/>
      <c r="P366" s="13"/>
      <c r="Q366" s="13"/>
      <c r="R366" s="13"/>
      <c r="S366" s="13"/>
      <c r="T366" s="13"/>
    </row>
    <row r="367" spans="15:20" s="11" customFormat="1">
      <c r="O367" s="13"/>
      <c r="P367" s="13"/>
      <c r="Q367" s="13"/>
      <c r="R367" s="13"/>
      <c r="S367" s="13"/>
      <c r="T367" s="13"/>
    </row>
    <row r="368" spans="15:20" s="11" customFormat="1">
      <c r="O368" s="13"/>
      <c r="P368" s="13"/>
      <c r="Q368" s="13"/>
      <c r="R368" s="13"/>
      <c r="S368" s="13"/>
      <c r="T368" s="13"/>
    </row>
    <row r="369" spans="15:20" s="11" customFormat="1">
      <c r="O369" s="13"/>
      <c r="P369" s="13"/>
      <c r="Q369" s="13"/>
      <c r="R369" s="13"/>
      <c r="S369" s="13"/>
      <c r="T369" s="13"/>
    </row>
    <row r="370" spans="15:20" s="11" customFormat="1">
      <c r="O370" s="13"/>
      <c r="P370" s="13"/>
      <c r="Q370" s="13"/>
      <c r="R370" s="13"/>
      <c r="S370" s="13"/>
      <c r="T370" s="13"/>
    </row>
    <row r="371" spans="15:20" s="11" customFormat="1">
      <c r="O371" s="13"/>
      <c r="P371" s="13"/>
      <c r="Q371" s="13"/>
      <c r="R371" s="13"/>
      <c r="S371" s="13"/>
      <c r="T371" s="13"/>
    </row>
    <row r="372" spans="15:20" s="11" customFormat="1">
      <c r="O372" s="13"/>
      <c r="P372" s="13"/>
      <c r="Q372" s="13"/>
      <c r="R372" s="13"/>
      <c r="S372" s="13"/>
      <c r="T372" s="13"/>
    </row>
    <row r="373" spans="15:20" s="11" customFormat="1">
      <c r="O373" s="13"/>
      <c r="P373" s="13"/>
      <c r="Q373" s="13"/>
      <c r="R373" s="13"/>
      <c r="S373" s="13"/>
      <c r="T373" s="13"/>
    </row>
    <row r="374" spans="15:20" s="11" customFormat="1">
      <c r="O374" s="13"/>
      <c r="P374" s="13"/>
      <c r="Q374" s="13"/>
      <c r="R374" s="13"/>
      <c r="S374" s="13"/>
      <c r="T374" s="13"/>
    </row>
    <row r="375" spans="15:20" s="11" customFormat="1">
      <c r="O375" s="13"/>
      <c r="P375" s="13"/>
      <c r="Q375" s="13"/>
      <c r="R375" s="13"/>
      <c r="S375" s="13"/>
      <c r="T375" s="13"/>
    </row>
    <row r="376" spans="15:20" s="11" customFormat="1">
      <c r="O376" s="13"/>
      <c r="P376" s="13"/>
      <c r="Q376" s="13"/>
      <c r="R376" s="13"/>
      <c r="S376" s="13"/>
      <c r="T376" s="13"/>
    </row>
    <row r="377" spans="15:20" s="11" customFormat="1">
      <c r="O377" s="13"/>
      <c r="P377" s="13"/>
      <c r="Q377" s="13"/>
      <c r="R377" s="13"/>
      <c r="S377" s="13"/>
      <c r="T377" s="13"/>
    </row>
    <row r="378" spans="15:20" s="11" customFormat="1">
      <c r="O378" s="13"/>
      <c r="P378" s="13"/>
      <c r="Q378" s="13"/>
      <c r="R378" s="13"/>
      <c r="S378" s="13"/>
      <c r="T378" s="13"/>
    </row>
    <row r="379" spans="15:20" s="11" customFormat="1">
      <c r="O379" s="13"/>
      <c r="P379" s="13"/>
      <c r="Q379" s="13"/>
      <c r="R379" s="13"/>
      <c r="S379" s="13"/>
      <c r="T379" s="13"/>
    </row>
    <row r="380" spans="15:20" s="11" customFormat="1">
      <c r="O380" s="13"/>
      <c r="P380" s="13"/>
      <c r="Q380" s="13"/>
      <c r="R380" s="13"/>
      <c r="S380" s="13"/>
      <c r="T380" s="13"/>
    </row>
    <row r="381" spans="15:20" s="11" customFormat="1">
      <c r="O381" s="13"/>
      <c r="P381" s="13"/>
      <c r="Q381" s="13"/>
      <c r="R381" s="13"/>
      <c r="S381" s="13"/>
      <c r="T381" s="13"/>
    </row>
    <row r="382" spans="15:20" s="11" customFormat="1">
      <c r="O382" s="13"/>
      <c r="P382" s="13"/>
      <c r="Q382" s="13"/>
      <c r="R382" s="13"/>
      <c r="S382" s="13"/>
      <c r="T382" s="13"/>
    </row>
    <row r="383" spans="15:20" s="11" customFormat="1">
      <c r="O383" s="13"/>
      <c r="P383" s="13"/>
      <c r="Q383" s="13"/>
      <c r="R383" s="13"/>
      <c r="S383" s="13"/>
      <c r="T383" s="13"/>
    </row>
    <row r="384" spans="15:20" s="11" customFormat="1">
      <c r="O384" s="13"/>
      <c r="P384" s="13"/>
      <c r="Q384" s="13"/>
      <c r="R384" s="13"/>
      <c r="S384" s="13"/>
      <c r="T384" s="13"/>
    </row>
    <row r="385" spans="15:20" s="11" customFormat="1">
      <c r="O385" s="13"/>
      <c r="P385" s="13"/>
      <c r="Q385" s="13"/>
      <c r="R385" s="13"/>
      <c r="S385" s="13"/>
      <c r="T385" s="13"/>
    </row>
    <row r="386" spans="15:20" s="11" customFormat="1">
      <c r="O386" s="13"/>
      <c r="P386" s="13"/>
      <c r="Q386" s="13"/>
      <c r="R386" s="13"/>
      <c r="S386" s="13"/>
      <c r="T386" s="13"/>
    </row>
    <row r="387" spans="15:20" s="11" customFormat="1">
      <c r="O387" s="13"/>
      <c r="P387" s="13"/>
      <c r="Q387" s="13"/>
      <c r="R387" s="13"/>
      <c r="S387" s="13"/>
      <c r="T387" s="13"/>
    </row>
    <row r="388" spans="15:20" s="11" customFormat="1">
      <c r="O388" s="13"/>
      <c r="P388" s="13"/>
      <c r="Q388" s="13"/>
      <c r="R388" s="13"/>
      <c r="S388" s="13"/>
      <c r="T388" s="13"/>
    </row>
    <row r="389" spans="15:20" s="11" customFormat="1">
      <c r="O389" s="13"/>
      <c r="P389" s="13"/>
      <c r="Q389" s="13"/>
      <c r="R389" s="13"/>
      <c r="S389" s="13"/>
      <c r="T389" s="13"/>
    </row>
    <row r="390" spans="15:20" s="11" customFormat="1">
      <c r="O390" s="13"/>
      <c r="P390" s="13"/>
      <c r="Q390" s="13"/>
      <c r="R390" s="13"/>
      <c r="S390" s="13"/>
      <c r="T390" s="13"/>
    </row>
    <row r="391" spans="15:20" s="11" customFormat="1">
      <c r="O391" s="13"/>
      <c r="P391" s="13"/>
      <c r="Q391" s="13"/>
      <c r="R391" s="13"/>
      <c r="S391" s="13"/>
      <c r="T391" s="13"/>
    </row>
    <row r="392" spans="15:20" s="11" customFormat="1">
      <c r="O392" s="13"/>
      <c r="P392" s="13"/>
      <c r="Q392" s="13"/>
      <c r="R392" s="13"/>
      <c r="S392" s="13"/>
      <c r="T392" s="13"/>
    </row>
    <row r="393" spans="15:20" s="11" customFormat="1">
      <c r="O393" s="13"/>
      <c r="P393" s="13"/>
      <c r="Q393" s="13"/>
      <c r="R393" s="13"/>
      <c r="S393" s="13"/>
      <c r="T393" s="13"/>
    </row>
    <row r="394" spans="15:20" s="11" customFormat="1">
      <c r="O394" s="13"/>
      <c r="P394" s="13"/>
      <c r="Q394" s="13"/>
      <c r="R394" s="13"/>
      <c r="S394" s="13"/>
      <c r="T394" s="13"/>
    </row>
    <row r="395" spans="15:20" s="11" customFormat="1">
      <c r="O395" s="13"/>
      <c r="P395" s="13"/>
      <c r="Q395" s="13"/>
      <c r="R395" s="13"/>
      <c r="S395" s="13"/>
      <c r="T395" s="13"/>
    </row>
    <row r="396" spans="15:20" s="11" customFormat="1">
      <c r="O396" s="13"/>
      <c r="P396" s="13"/>
      <c r="Q396" s="13"/>
      <c r="R396" s="13"/>
      <c r="S396" s="13"/>
      <c r="T396" s="13"/>
    </row>
    <row r="397" spans="15:20" s="11" customFormat="1">
      <c r="O397" s="13"/>
      <c r="P397" s="13"/>
      <c r="Q397" s="13"/>
      <c r="R397" s="13"/>
      <c r="S397" s="13"/>
      <c r="T397" s="13"/>
    </row>
    <row r="398" spans="15:20" s="11" customFormat="1">
      <c r="O398" s="13"/>
      <c r="P398" s="13"/>
      <c r="Q398" s="13"/>
      <c r="R398" s="13"/>
      <c r="S398" s="13"/>
      <c r="T398" s="13"/>
    </row>
    <row r="399" spans="15:20" s="11" customFormat="1">
      <c r="O399" s="13"/>
      <c r="P399" s="13"/>
      <c r="Q399" s="13"/>
      <c r="R399" s="13"/>
      <c r="S399" s="13"/>
      <c r="T399" s="13"/>
    </row>
    <row r="400" spans="15:20" s="11" customFormat="1">
      <c r="O400" s="13"/>
      <c r="P400" s="13"/>
      <c r="Q400" s="13"/>
      <c r="R400" s="13"/>
      <c r="S400" s="13"/>
      <c r="T400" s="13"/>
    </row>
    <row r="401" spans="15:20" s="11" customFormat="1">
      <c r="O401" s="13"/>
      <c r="P401" s="13"/>
      <c r="Q401" s="13"/>
      <c r="R401" s="13"/>
      <c r="S401" s="13"/>
      <c r="T401" s="13"/>
    </row>
    <row r="402" spans="15:20" s="11" customFormat="1">
      <c r="O402" s="13"/>
      <c r="P402" s="13"/>
      <c r="Q402" s="13"/>
      <c r="R402" s="13"/>
      <c r="S402" s="13"/>
      <c r="T402" s="13"/>
    </row>
    <row r="403" spans="15:20" s="11" customFormat="1">
      <c r="O403" s="13"/>
      <c r="P403" s="13"/>
      <c r="Q403" s="13"/>
      <c r="R403" s="13"/>
      <c r="S403" s="13"/>
      <c r="T403" s="13"/>
    </row>
    <row r="404" spans="15:20" s="11" customFormat="1">
      <c r="O404" s="13"/>
      <c r="P404" s="13"/>
      <c r="Q404" s="13"/>
      <c r="R404" s="13"/>
      <c r="S404" s="13"/>
      <c r="T404" s="13"/>
    </row>
    <row r="405" spans="15:20" s="11" customFormat="1">
      <c r="O405" s="13"/>
      <c r="P405" s="13"/>
      <c r="Q405" s="13"/>
      <c r="R405" s="13"/>
      <c r="S405" s="13"/>
      <c r="T405" s="13"/>
    </row>
    <row r="406" spans="15:20" s="11" customFormat="1">
      <c r="O406" s="13"/>
      <c r="P406" s="13"/>
      <c r="Q406" s="13"/>
      <c r="R406" s="13"/>
      <c r="S406" s="13"/>
      <c r="T406" s="13"/>
    </row>
    <row r="407" spans="15:20" s="11" customFormat="1">
      <c r="O407" s="13"/>
      <c r="P407" s="13"/>
      <c r="Q407" s="13"/>
      <c r="R407" s="13"/>
      <c r="S407" s="13"/>
      <c r="T407" s="13"/>
    </row>
    <row r="408" spans="15:20" s="11" customFormat="1">
      <c r="O408" s="13"/>
      <c r="P408" s="13"/>
      <c r="Q408" s="13"/>
      <c r="R408" s="13"/>
      <c r="S408" s="13"/>
      <c r="T408" s="13"/>
    </row>
    <row r="409" spans="15:20" s="11" customFormat="1">
      <c r="O409" s="13"/>
      <c r="P409" s="13"/>
      <c r="Q409" s="13"/>
      <c r="R409" s="13"/>
      <c r="S409" s="13"/>
      <c r="T409" s="13"/>
    </row>
    <row r="410" spans="15:20" s="11" customFormat="1">
      <c r="O410" s="13"/>
      <c r="P410" s="13"/>
      <c r="Q410" s="13"/>
      <c r="R410" s="13"/>
      <c r="S410" s="13"/>
      <c r="T410" s="13"/>
    </row>
    <row r="411" spans="15:20" s="11" customFormat="1">
      <c r="O411" s="13"/>
      <c r="P411" s="13"/>
      <c r="Q411" s="13"/>
      <c r="R411" s="13"/>
      <c r="S411" s="13"/>
      <c r="T411" s="13"/>
    </row>
    <row r="412" spans="15:20" s="11" customFormat="1">
      <c r="O412" s="13"/>
      <c r="P412" s="13"/>
      <c r="Q412" s="13"/>
      <c r="R412" s="13"/>
      <c r="S412" s="13"/>
      <c r="T412" s="13"/>
    </row>
    <row r="413" spans="15:20" s="11" customFormat="1">
      <c r="O413" s="13"/>
      <c r="P413" s="13"/>
      <c r="Q413" s="13"/>
      <c r="R413" s="13"/>
      <c r="S413" s="13"/>
      <c r="T413" s="13"/>
    </row>
    <row r="414" spans="15:20" s="11" customFormat="1">
      <c r="O414" s="13"/>
      <c r="P414" s="13"/>
      <c r="Q414" s="13"/>
      <c r="R414" s="13"/>
      <c r="S414" s="13"/>
      <c r="T414" s="13"/>
    </row>
    <row r="415" spans="15:20" s="11" customFormat="1">
      <c r="O415" s="13"/>
      <c r="P415" s="13"/>
      <c r="Q415" s="13"/>
      <c r="R415" s="13"/>
      <c r="S415" s="13"/>
      <c r="T415" s="13"/>
    </row>
    <row r="416" spans="15:20" s="11" customFormat="1">
      <c r="O416" s="13"/>
      <c r="P416" s="13"/>
      <c r="Q416" s="13"/>
      <c r="R416" s="13"/>
      <c r="S416" s="13"/>
      <c r="T416" s="13"/>
    </row>
    <row r="417" spans="15:20" s="11" customFormat="1">
      <c r="O417" s="13"/>
      <c r="P417" s="13"/>
      <c r="Q417" s="13"/>
      <c r="R417" s="13"/>
      <c r="S417" s="13"/>
      <c r="T417" s="13"/>
    </row>
    <row r="418" spans="15:20" s="11" customFormat="1">
      <c r="O418" s="13"/>
      <c r="P418" s="13"/>
      <c r="Q418" s="13"/>
      <c r="R418" s="13"/>
      <c r="S418" s="13"/>
      <c r="T418" s="13"/>
    </row>
    <row r="419" spans="15:20" s="11" customFormat="1">
      <c r="O419" s="13"/>
      <c r="P419" s="13"/>
      <c r="Q419" s="13"/>
      <c r="R419" s="13"/>
      <c r="S419" s="13"/>
      <c r="T419" s="13"/>
    </row>
    <row r="420" spans="15:20" s="11" customFormat="1">
      <c r="O420" s="13"/>
      <c r="P420" s="13"/>
      <c r="Q420" s="13"/>
      <c r="R420" s="13"/>
      <c r="S420" s="13"/>
      <c r="T420" s="13"/>
    </row>
    <row r="421" spans="15:20" s="11" customFormat="1">
      <c r="O421" s="13"/>
      <c r="P421" s="13"/>
      <c r="Q421" s="13"/>
      <c r="R421" s="13"/>
      <c r="S421" s="13"/>
      <c r="T421" s="13"/>
    </row>
    <row r="422" spans="15:20" s="11" customFormat="1">
      <c r="O422" s="13"/>
      <c r="P422" s="13"/>
      <c r="Q422" s="13"/>
      <c r="R422" s="13"/>
      <c r="S422" s="13"/>
      <c r="T422" s="13"/>
    </row>
    <row r="423" spans="15:20" s="11" customFormat="1">
      <c r="O423" s="13"/>
      <c r="P423" s="13"/>
      <c r="Q423" s="13"/>
      <c r="R423" s="13"/>
      <c r="S423" s="13"/>
      <c r="T423" s="13"/>
    </row>
    <row r="424" spans="15:20" s="11" customFormat="1">
      <c r="O424" s="13"/>
      <c r="P424" s="13"/>
      <c r="Q424" s="13"/>
      <c r="R424" s="13"/>
      <c r="S424" s="13"/>
      <c r="T424" s="13"/>
    </row>
    <row r="425" spans="15:20" s="11" customFormat="1">
      <c r="O425" s="13"/>
      <c r="P425" s="13"/>
      <c r="Q425" s="13"/>
      <c r="R425" s="13"/>
      <c r="S425" s="13"/>
      <c r="T425" s="13"/>
    </row>
    <row r="426" spans="15:20" s="11" customFormat="1">
      <c r="O426" s="13"/>
      <c r="P426" s="13"/>
      <c r="Q426" s="13"/>
      <c r="R426" s="13"/>
      <c r="S426" s="13"/>
      <c r="T426" s="13"/>
    </row>
    <row r="427" spans="15:20" s="11" customFormat="1">
      <c r="O427" s="13"/>
      <c r="P427" s="13"/>
      <c r="Q427" s="13"/>
      <c r="R427" s="13"/>
      <c r="S427" s="13"/>
      <c r="T427" s="13"/>
    </row>
    <row r="428" spans="15:20" s="11" customFormat="1">
      <c r="O428" s="13"/>
      <c r="P428" s="13"/>
      <c r="Q428" s="13"/>
      <c r="R428" s="13"/>
      <c r="S428" s="13"/>
      <c r="T428" s="13"/>
    </row>
    <row r="429" spans="15:20" s="11" customFormat="1">
      <c r="O429" s="13"/>
      <c r="P429" s="13"/>
      <c r="Q429" s="13"/>
      <c r="R429" s="13"/>
      <c r="S429" s="13"/>
      <c r="T429" s="13"/>
    </row>
    <row r="430" spans="15:20" s="11" customFormat="1">
      <c r="O430" s="13"/>
      <c r="P430" s="13"/>
      <c r="Q430" s="13"/>
      <c r="R430" s="13"/>
      <c r="S430" s="13"/>
      <c r="T430" s="13"/>
    </row>
    <row r="431" spans="15:20" s="11" customFormat="1">
      <c r="O431" s="13"/>
      <c r="P431" s="13"/>
      <c r="Q431" s="13"/>
      <c r="R431" s="13"/>
      <c r="S431" s="13"/>
      <c r="T431" s="13"/>
    </row>
    <row r="432" spans="15:20" s="11" customFormat="1">
      <c r="O432" s="13"/>
      <c r="P432" s="13"/>
      <c r="Q432" s="13"/>
      <c r="R432" s="13"/>
      <c r="S432" s="13"/>
      <c r="T432" s="13"/>
    </row>
    <row r="433" spans="15:20" s="11" customFormat="1">
      <c r="O433" s="13"/>
      <c r="P433" s="13"/>
      <c r="Q433" s="13"/>
      <c r="R433" s="13"/>
      <c r="S433" s="13"/>
      <c r="T433" s="13"/>
    </row>
    <row r="434" spans="15:20" s="11" customFormat="1">
      <c r="O434" s="13"/>
      <c r="P434" s="13"/>
      <c r="Q434" s="13"/>
      <c r="R434" s="13"/>
      <c r="S434" s="13"/>
      <c r="T434" s="13"/>
    </row>
    <row r="435" spans="15:20" s="11" customFormat="1">
      <c r="O435" s="13"/>
      <c r="P435" s="13"/>
      <c r="Q435" s="13"/>
      <c r="R435" s="13"/>
      <c r="S435" s="13"/>
      <c r="T435" s="13"/>
    </row>
    <row r="436" spans="15:20" s="11" customFormat="1">
      <c r="O436" s="13"/>
      <c r="P436" s="13"/>
      <c r="Q436" s="13"/>
      <c r="R436" s="13"/>
      <c r="S436" s="13"/>
      <c r="T436" s="13"/>
    </row>
    <row r="437" spans="15:20" s="11" customFormat="1">
      <c r="O437" s="13"/>
      <c r="P437" s="13"/>
      <c r="Q437" s="13"/>
      <c r="R437" s="13"/>
      <c r="S437" s="13"/>
      <c r="T437" s="13"/>
    </row>
    <row r="438" spans="15:20" s="11" customFormat="1">
      <c r="O438" s="13"/>
      <c r="P438" s="13"/>
      <c r="Q438" s="13"/>
      <c r="R438" s="13"/>
      <c r="S438" s="13"/>
      <c r="T438" s="13"/>
    </row>
    <row r="439" spans="15:20" s="11" customFormat="1">
      <c r="O439" s="13"/>
      <c r="P439" s="13"/>
      <c r="Q439" s="13"/>
      <c r="R439" s="13"/>
      <c r="S439" s="13"/>
      <c r="T439" s="13"/>
    </row>
    <row r="440" spans="15:20" s="11" customFormat="1">
      <c r="O440" s="13"/>
      <c r="P440" s="13"/>
      <c r="Q440" s="13"/>
      <c r="R440" s="13"/>
      <c r="S440" s="13"/>
      <c r="T440" s="13"/>
    </row>
    <row r="441" spans="15:20" s="11" customFormat="1">
      <c r="O441" s="13"/>
      <c r="P441" s="13"/>
      <c r="Q441" s="13"/>
      <c r="R441" s="13"/>
      <c r="S441" s="13"/>
      <c r="T441" s="13"/>
    </row>
    <row r="442" spans="15:20" s="11" customFormat="1">
      <c r="O442" s="13"/>
      <c r="P442" s="13"/>
      <c r="Q442" s="13"/>
      <c r="R442" s="13"/>
      <c r="S442" s="13"/>
      <c r="T442" s="13"/>
    </row>
    <row r="443" spans="15:20" s="11" customFormat="1">
      <c r="O443" s="13"/>
      <c r="P443" s="13"/>
      <c r="Q443" s="13"/>
      <c r="R443" s="13"/>
      <c r="S443" s="13"/>
      <c r="T443" s="13"/>
    </row>
    <row r="444" spans="15:20" s="11" customFormat="1">
      <c r="O444" s="13"/>
      <c r="P444" s="13"/>
      <c r="Q444" s="13"/>
      <c r="R444" s="13"/>
      <c r="S444" s="13"/>
      <c r="T444" s="13"/>
    </row>
    <row r="445" spans="15:20" s="11" customFormat="1">
      <c r="O445" s="13"/>
      <c r="P445" s="13"/>
      <c r="Q445" s="13"/>
      <c r="R445" s="13"/>
      <c r="S445" s="13"/>
      <c r="T445" s="13"/>
    </row>
    <row r="446" spans="15:20" s="11" customFormat="1">
      <c r="O446" s="13"/>
      <c r="P446" s="13"/>
      <c r="Q446" s="13"/>
      <c r="R446" s="13"/>
      <c r="S446" s="13"/>
      <c r="T446" s="13"/>
    </row>
    <row r="447" spans="15:20" s="11" customFormat="1">
      <c r="O447" s="13"/>
      <c r="P447" s="13"/>
      <c r="Q447" s="13"/>
      <c r="R447" s="13"/>
      <c r="S447" s="13"/>
      <c r="T447" s="13"/>
    </row>
    <row r="448" spans="15:20" s="11" customFormat="1">
      <c r="O448" s="13"/>
      <c r="P448" s="13"/>
      <c r="Q448" s="13"/>
      <c r="R448" s="13"/>
      <c r="S448" s="13"/>
      <c r="T448" s="13"/>
    </row>
    <row r="449" spans="15:20" s="11" customFormat="1">
      <c r="O449" s="13"/>
      <c r="P449" s="13"/>
      <c r="Q449" s="13"/>
      <c r="R449" s="13"/>
      <c r="S449" s="13"/>
      <c r="T449" s="13"/>
    </row>
    <row r="450" spans="15:20" s="11" customFormat="1">
      <c r="O450" s="13"/>
      <c r="P450" s="13"/>
      <c r="Q450" s="13"/>
      <c r="R450" s="13"/>
      <c r="S450" s="13"/>
      <c r="T450" s="13"/>
    </row>
    <row r="451" spans="15:20" s="11" customFormat="1">
      <c r="O451" s="13"/>
      <c r="P451" s="13"/>
      <c r="Q451" s="13"/>
      <c r="R451" s="13"/>
      <c r="S451" s="13"/>
      <c r="T451" s="13"/>
    </row>
    <row r="452" spans="15:20" s="11" customFormat="1">
      <c r="O452" s="13"/>
      <c r="P452" s="13"/>
      <c r="Q452" s="13"/>
      <c r="R452" s="13"/>
      <c r="S452" s="13"/>
      <c r="T452" s="13"/>
    </row>
    <row r="453" spans="15:20" s="11" customFormat="1">
      <c r="O453" s="13"/>
      <c r="P453" s="13"/>
      <c r="Q453" s="13"/>
      <c r="R453" s="13"/>
      <c r="S453" s="13"/>
      <c r="T453" s="13"/>
    </row>
    <row r="454" spans="15:20" s="11" customFormat="1">
      <c r="O454" s="13"/>
      <c r="P454" s="13"/>
      <c r="Q454" s="13"/>
      <c r="R454" s="13"/>
      <c r="S454" s="13"/>
      <c r="T454" s="13"/>
    </row>
    <row r="455" spans="15:20" s="11" customFormat="1">
      <c r="O455" s="13"/>
      <c r="P455" s="13"/>
      <c r="Q455" s="13"/>
      <c r="R455" s="13"/>
      <c r="S455" s="13"/>
      <c r="T455" s="13"/>
    </row>
    <row r="456" spans="15:20" s="11" customFormat="1">
      <c r="O456" s="13"/>
      <c r="P456" s="13"/>
      <c r="Q456" s="13"/>
      <c r="R456" s="13"/>
      <c r="S456" s="13"/>
      <c r="T456" s="13"/>
    </row>
    <row r="457" spans="15:20" s="11" customFormat="1">
      <c r="O457" s="13"/>
      <c r="P457" s="13"/>
      <c r="Q457" s="13"/>
      <c r="R457" s="13"/>
      <c r="S457" s="13"/>
      <c r="T457" s="13"/>
    </row>
    <row r="458" spans="15:20" s="11" customFormat="1">
      <c r="O458" s="13"/>
      <c r="P458" s="13"/>
      <c r="Q458" s="13"/>
      <c r="R458" s="13"/>
      <c r="S458" s="13"/>
      <c r="T458" s="13"/>
    </row>
    <row r="459" spans="15:20" s="11" customFormat="1">
      <c r="O459" s="13"/>
      <c r="P459" s="13"/>
      <c r="Q459" s="13"/>
      <c r="R459" s="13"/>
      <c r="S459" s="13"/>
      <c r="T459" s="13"/>
    </row>
    <row r="460" spans="15:20" s="11" customFormat="1">
      <c r="O460" s="13"/>
      <c r="P460" s="13"/>
      <c r="Q460" s="13"/>
      <c r="R460" s="13"/>
      <c r="S460" s="13"/>
      <c r="T460" s="13"/>
    </row>
    <row r="461" spans="15:20" s="11" customFormat="1">
      <c r="O461" s="13"/>
      <c r="P461" s="13"/>
      <c r="Q461" s="13"/>
      <c r="R461" s="13"/>
      <c r="S461" s="13"/>
      <c r="T461" s="13"/>
    </row>
    <row r="462" spans="15:20" s="11" customFormat="1">
      <c r="O462" s="13"/>
      <c r="P462" s="13"/>
      <c r="Q462" s="13"/>
      <c r="R462" s="13"/>
      <c r="S462" s="13"/>
      <c r="T462" s="13"/>
    </row>
    <row r="463" spans="15:20" s="11" customFormat="1">
      <c r="O463" s="13"/>
      <c r="P463" s="13"/>
      <c r="Q463" s="13"/>
      <c r="R463" s="13"/>
      <c r="S463" s="13"/>
      <c r="T463" s="13"/>
    </row>
    <row r="464" spans="15:20" s="11" customFormat="1">
      <c r="O464" s="13"/>
      <c r="P464" s="13"/>
      <c r="Q464" s="13"/>
      <c r="R464" s="13"/>
      <c r="S464" s="13"/>
      <c r="T464" s="13"/>
    </row>
    <row r="465" spans="15:20" s="11" customFormat="1">
      <c r="O465" s="13"/>
      <c r="P465" s="13"/>
      <c r="Q465" s="13"/>
      <c r="R465" s="13"/>
      <c r="S465" s="13"/>
      <c r="T465" s="13"/>
    </row>
    <row r="466" spans="15:20" s="11" customFormat="1">
      <c r="O466" s="13"/>
      <c r="P466" s="13"/>
      <c r="Q466" s="13"/>
      <c r="R466" s="13"/>
      <c r="S466" s="13"/>
      <c r="T466" s="13"/>
    </row>
    <row r="467" spans="15:20" s="11" customFormat="1">
      <c r="O467" s="13"/>
      <c r="P467" s="13"/>
      <c r="Q467" s="13"/>
      <c r="R467" s="13"/>
      <c r="S467" s="13"/>
      <c r="T467" s="13"/>
    </row>
    <row r="468" spans="15:20" s="11" customFormat="1">
      <c r="O468" s="13"/>
      <c r="P468" s="13"/>
      <c r="Q468" s="13"/>
      <c r="R468" s="13"/>
      <c r="S468" s="13"/>
      <c r="T468" s="13"/>
    </row>
    <row r="469" spans="15:20" s="11" customFormat="1">
      <c r="O469" s="13"/>
      <c r="P469" s="13"/>
      <c r="Q469" s="13"/>
      <c r="R469" s="13"/>
      <c r="S469" s="13"/>
      <c r="T469" s="13"/>
    </row>
    <row r="470" spans="15:20" s="11" customFormat="1">
      <c r="O470" s="13"/>
      <c r="P470" s="13"/>
      <c r="Q470" s="13"/>
      <c r="R470" s="13"/>
      <c r="S470" s="13"/>
      <c r="T470" s="13"/>
    </row>
    <row r="471" spans="15:20" s="11" customFormat="1">
      <c r="O471" s="13"/>
      <c r="P471" s="13"/>
      <c r="Q471" s="13"/>
      <c r="R471" s="13"/>
      <c r="S471" s="13"/>
      <c r="T471" s="13"/>
    </row>
    <row r="472" spans="15:20" s="11" customFormat="1">
      <c r="O472" s="13"/>
      <c r="P472" s="13"/>
      <c r="Q472" s="13"/>
      <c r="R472" s="13"/>
      <c r="S472" s="13"/>
      <c r="T472" s="13"/>
    </row>
    <row r="473" spans="15:20" s="11" customFormat="1">
      <c r="O473" s="13"/>
      <c r="P473" s="13"/>
      <c r="Q473" s="13"/>
      <c r="R473" s="13"/>
      <c r="S473" s="13"/>
      <c r="T473" s="13"/>
    </row>
    <row r="474" spans="15:20" s="11" customFormat="1">
      <c r="O474" s="13"/>
      <c r="P474" s="13"/>
      <c r="Q474" s="13"/>
      <c r="R474" s="13"/>
      <c r="S474" s="13"/>
      <c r="T474" s="13"/>
    </row>
    <row r="475" spans="15:20" s="11" customFormat="1">
      <c r="O475" s="13"/>
      <c r="P475" s="13"/>
      <c r="Q475" s="13"/>
      <c r="R475" s="13"/>
      <c r="S475" s="13"/>
      <c r="T475" s="13"/>
    </row>
    <row r="476" spans="15:20" s="11" customFormat="1">
      <c r="O476" s="13"/>
      <c r="P476" s="13"/>
      <c r="Q476" s="13"/>
      <c r="R476" s="13"/>
      <c r="S476" s="13"/>
      <c r="T476" s="13"/>
    </row>
    <row r="477" spans="15:20" s="11" customFormat="1">
      <c r="O477" s="13"/>
      <c r="P477" s="13"/>
      <c r="Q477" s="13"/>
      <c r="R477" s="13"/>
      <c r="S477" s="13"/>
      <c r="T477" s="13"/>
    </row>
    <row r="478" spans="15:20" s="11" customFormat="1">
      <c r="O478" s="13"/>
      <c r="P478" s="13"/>
      <c r="Q478" s="13"/>
      <c r="R478" s="13"/>
      <c r="S478" s="13"/>
      <c r="T478" s="13"/>
    </row>
    <row r="479" spans="15:20" s="11" customFormat="1">
      <c r="O479" s="13"/>
      <c r="P479" s="13"/>
      <c r="Q479" s="13"/>
      <c r="R479" s="13"/>
      <c r="S479" s="13"/>
      <c r="T479" s="13"/>
    </row>
    <row r="480" spans="15:20" s="11" customFormat="1">
      <c r="O480" s="13"/>
      <c r="P480" s="13"/>
      <c r="Q480" s="13"/>
      <c r="R480" s="13"/>
      <c r="S480" s="13"/>
      <c r="T480" s="13"/>
    </row>
    <row r="481" spans="15:20" s="11" customFormat="1">
      <c r="O481" s="13"/>
      <c r="P481" s="13"/>
      <c r="Q481" s="13"/>
      <c r="R481" s="13"/>
      <c r="S481" s="13"/>
      <c r="T481" s="13"/>
    </row>
    <row r="482" spans="15:20" s="11" customFormat="1">
      <c r="O482" s="13"/>
      <c r="P482" s="13"/>
      <c r="Q482" s="13"/>
      <c r="R482" s="13"/>
      <c r="S482" s="13"/>
      <c r="T482" s="13"/>
    </row>
    <row r="483" spans="15:20" s="11" customFormat="1">
      <c r="O483" s="13"/>
      <c r="P483" s="13"/>
      <c r="Q483" s="13"/>
      <c r="R483" s="13"/>
      <c r="S483" s="13"/>
      <c r="T483" s="13"/>
    </row>
    <row r="484" spans="15:20" s="11" customFormat="1">
      <c r="O484" s="13"/>
      <c r="P484" s="13"/>
      <c r="Q484" s="13"/>
      <c r="R484" s="13"/>
      <c r="S484" s="13"/>
      <c r="T484" s="13"/>
    </row>
    <row r="485" spans="15:20" s="11" customFormat="1">
      <c r="O485" s="13"/>
      <c r="P485" s="13"/>
      <c r="Q485" s="13"/>
      <c r="R485" s="13"/>
      <c r="S485" s="13"/>
      <c r="T485" s="13"/>
    </row>
    <row r="486" spans="15:20" s="11" customFormat="1">
      <c r="O486" s="13"/>
      <c r="P486" s="13"/>
      <c r="Q486" s="13"/>
      <c r="R486" s="13"/>
      <c r="S486" s="13"/>
      <c r="T486" s="13"/>
    </row>
    <row r="487" spans="15:20" s="11" customFormat="1">
      <c r="O487" s="13"/>
      <c r="P487" s="13"/>
      <c r="Q487" s="13"/>
      <c r="R487" s="13"/>
      <c r="S487" s="13"/>
      <c r="T487" s="13"/>
    </row>
    <row r="488" spans="15:20" s="11" customFormat="1">
      <c r="O488" s="13"/>
      <c r="P488" s="13"/>
      <c r="Q488" s="13"/>
      <c r="R488" s="13"/>
      <c r="S488" s="13"/>
      <c r="T488" s="13"/>
    </row>
    <row r="489" spans="15:20" s="11" customFormat="1">
      <c r="O489" s="13"/>
      <c r="P489" s="13"/>
      <c r="Q489" s="13"/>
      <c r="R489" s="13"/>
      <c r="S489" s="13"/>
      <c r="T489" s="13"/>
    </row>
    <row r="490" spans="15:20" s="11" customFormat="1">
      <c r="O490" s="13"/>
      <c r="P490" s="13"/>
      <c r="Q490" s="13"/>
      <c r="R490" s="13"/>
      <c r="S490" s="13"/>
      <c r="T490" s="13"/>
    </row>
    <row r="491" spans="15:20" s="11" customFormat="1">
      <c r="O491" s="13"/>
      <c r="P491" s="13"/>
      <c r="Q491" s="13"/>
      <c r="R491" s="13"/>
      <c r="S491" s="13"/>
      <c r="T491" s="13"/>
    </row>
    <row r="492" spans="15:20" s="11" customFormat="1">
      <c r="O492" s="13"/>
      <c r="P492" s="13"/>
      <c r="Q492" s="13"/>
      <c r="R492" s="13"/>
      <c r="S492" s="13"/>
      <c r="T492" s="13"/>
    </row>
    <row r="493" spans="15:20" s="11" customFormat="1">
      <c r="O493" s="13"/>
      <c r="P493" s="13"/>
      <c r="Q493" s="13"/>
      <c r="R493" s="13"/>
      <c r="S493" s="13"/>
      <c r="T493" s="13"/>
    </row>
    <row r="494" spans="15:20" s="11" customFormat="1">
      <c r="O494" s="13"/>
      <c r="P494" s="13"/>
      <c r="Q494" s="13"/>
      <c r="R494" s="13"/>
      <c r="S494" s="13"/>
      <c r="T494" s="13"/>
    </row>
    <row r="495" spans="15:20" s="11" customFormat="1">
      <c r="O495" s="13"/>
      <c r="P495" s="13"/>
      <c r="Q495" s="13"/>
      <c r="R495" s="13"/>
      <c r="S495" s="13"/>
      <c r="T495" s="13"/>
    </row>
    <row r="496" spans="15:20" s="11" customFormat="1">
      <c r="O496" s="13"/>
      <c r="P496" s="13"/>
      <c r="Q496" s="13"/>
      <c r="R496" s="13"/>
      <c r="S496" s="13"/>
      <c r="T496" s="13"/>
    </row>
    <row r="497" spans="15:20" s="11" customFormat="1">
      <c r="O497" s="13"/>
      <c r="P497" s="13"/>
      <c r="Q497" s="13"/>
      <c r="R497" s="13"/>
      <c r="S497" s="13"/>
      <c r="T497" s="13"/>
    </row>
    <row r="498" spans="15:20" s="11" customFormat="1">
      <c r="O498" s="13"/>
      <c r="P498" s="13"/>
      <c r="Q498" s="13"/>
      <c r="R498" s="13"/>
      <c r="S498" s="13"/>
      <c r="T498" s="13"/>
    </row>
    <row r="499" spans="15:20" s="11" customFormat="1">
      <c r="O499" s="13"/>
      <c r="P499" s="13"/>
      <c r="Q499" s="13"/>
      <c r="R499" s="13"/>
      <c r="S499" s="13"/>
      <c r="T499" s="13"/>
    </row>
    <row r="500" spans="15:20" s="11" customFormat="1">
      <c r="O500" s="13"/>
      <c r="P500" s="13"/>
      <c r="Q500" s="13"/>
      <c r="R500" s="13"/>
      <c r="S500" s="13"/>
      <c r="T500" s="13"/>
    </row>
    <row r="501" spans="15:20" s="11" customFormat="1">
      <c r="O501" s="13"/>
      <c r="P501" s="13"/>
      <c r="Q501" s="13"/>
      <c r="R501" s="13"/>
      <c r="S501" s="13"/>
      <c r="T501" s="13"/>
    </row>
    <row r="502" spans="15:20" s="11" customFormat="1">
      <c r="O502" s="13"/>
      <c r="P502" s="13"/>
      <c r="Q502" s="13"/>
      <c r="R502" s="13"/>
      <c r="S502" s="13"/>
      <c r="T502" s="13"/>
    </row>
    <row r="503" spans="15:20" s="11" customFormat="1">
      <c r="O503" s="13"/>
      <c r="P503" s="13"/>
      <c r="Q503" s="13"/>
      <c r="R503" s="13"/>
      <c r="S503" s="13"/>
      <c r="T503" s="13"/>
    </row>
    <row r="504" spans="15:20" s="11" customFormat="1">
      <c r="O504" s="13"/>
      <c r="P504" s="13"/>
      <c r="Q504" s="13"/>
      <c r="R504" s="13"/>
      <c r="S504" s="13"/>
      <c r="T504" s="13"/>
    </row>
    <row r="505" spans="15:20" s="11" customFormat="1">
      <c r="O505" s="13"/>
      <c r="P505" s="13"/>
      <c r="Q505" s="13"/>
      <c r="R505" s="13"/>
      <c r="S505" s="13"/>
      <c r="T505" s="13"/>
    </row>
    <row r="506" spans="15:20" s="11" customFormat="1">
      <c r="O506" s="13"/>
      <c r="P506" s="13"/>
      <c r="Q506" s="13"/>
      <c r="R506" s="13"/>
      <c r="S506" s="13"/>
      <c r="T506" s="13"/>
    </row>
    <row r="507" spans="15:20" s="11" customFormat="1">
      <c r="O507" s="13"/>
      <c r="P507" s="13"/>
      <c r="Q507" s="13"/>
      <c r="R507" s="13"/>
      <c r="S507" s="13"/>
      <c r="T507" s="13"/>
    </row>
    <row r="508" spans="15:20" s="11" customFormat="1">
      <c r="O508" s="13"/>
      <c r="P508" s="13"/>
      <c r="Q508" s="13"/>
      <c r="R508" s="13"/>
      <c r="S508" s="13"/>
      <c r="T508" s="13"/>
    </row>
    <row r="509" spans="15:20" s="11" customFormat="1">
      <c r="O509" s="13"/>
      <c r="P509" s="13"/>
      <c r="Q509" s="13"/>
      <c r="R509" s="13"/>
      <c r="S509" s="13"/>
      <c r="T509" s="13"/>
    </row>
    <row r="510" spans="15:20" s="11" customFormat="1">
      <c r="O510" s="13"/>
      <c r="P510" s="13"/>
      <c r="Q510" s="13"/>
      <c r="R510" s="13"/>
      <c r="S510" s="13"/>
      <c r="T510" s="13"/>
    </row>
    <row r="511" spans="15:20" s="11" customFormat="1">
      <c r="O511" s="13"/>
      <c r="P511" s="13"/>
      <c r="Q511" s="13"/>
      <c r="R511" s="13"/>
      <c r="S511" s="13"/>
      <c r="T511" s="13"/>
    </row>
    <row r="512" spans="15:20" s="11" customFormat="1">
      <c r="O512" s="13"/>
      <c r="P512" s="13"/>
      <c r="Q512" s="13"/>
      <c r="R512" s="13"/>
      <c r="S512" s="13"/>
      <c r="T512" s="13"/>
    </row>
    <row r="513" spans="15:20" s="11" customFormat="1">
      <c r="O513" s="13"/>
      <c r="P513" s="13"/>
      <c r="Q513" s="13"/>
      <c r="R513" s="13"/>
      <c r="S513" s="13"/>
      <c r="T513" s="13"/>
    </row>
    <row r="514" spans="15:20" s="11" customFormat="1">
      <c r="O514" s="13"/>
      <c r="P514" s="13"/>
      <c r="Q514" s="13"/>
      <c r="R514" s="13"/>
      <c r="S514" s="13"/>
      <c r="T514" s="13"/>
    </row>
    <row r="515" spans="15:20" s="11" customFormat="1">
      <c r="O515" s="13"/>
      <c r="P515" s="13"/>
      <c r="Q515" s="13"/>
      <c r="R515" s="13"/>
      <c r="S515" s="13"/>
      <c r="T515" s="13"/>
    </row>
    <row r="516" spans="15:20" s="11" customFormat="1">
      <c r="O516" s="13"/>
      <c r="P516" s="13"/>
      <c r="Q516" s="13"/>
      <c r="R516" s="13"/>
      <c r="S516" s="13"/>
      <c r="T516" s="13"/>
    </row>
    <row r="517" spans="15:20" s="11" customFormat="1">
      <c r="O517" s="13"/>
      <c r="P517" s="13"/>
      <c r="Q517" s="13"/>
      <c r="R517" s="13"/>
      <c r="S517" s="13"/>
      <c r="T517" s="13"/>
    </row>
    <row r="518" spans="15:20" s="11" customFormat="1">
      <c r="O518" s="13"/>
      <c r="P518" s="13"/>
      <c r="Q518" s="13"/>
      <c r="R518" s="13"/>
      <c r="S518" s="13"/>
      <c r="T518" s="13"/>
    </row>
    <row r="519" spans="15:20" s="11" customFormat="1">
      <c r="O519" s="13"/>
      <c r="P519" s="13"/>
      <c r="Q519" s="13"/>
      <c r="R519" s="13"/>
      <c r="S519" s="13"/>
      <c r="T519" s="13"/>
    </row>
    <row r="520" spans="15:20" s="11" customFormat="1">
      <c r="O520" s="13"/>
      <c r="P520" s="13"/>
      <c r="Q520" s="13"/>
      <c r="R520" s="13"/>
      <c r="S520" s="13"/>
      <c r="T520" s="13"/>
    </row>
  </sheetData>
  <sheetProtection password="CCD0" sheet="1" objects="1" scenarios="1" formatCells="0" formatColumns="0" formatRows="0"/>
  <mergeCells count="36">
    <mergeCell ref="D115:E115"/>
    <mergeCell ref="D90:E90"/>
    <mergeCell ref="D92:E92"/>
    <mergeCell ref="D98:E98"/>
    <mergeCell ref="B57:C59"/>
    <mergeCell ref="B97:C99"/>
    <mergeCell ref="M58:M59"/>
    <mergeCell ref="L97:L99"/>
    <mergeCell ref="M98:M99"/>
    <mergeCell ref="D58:E58"/>
    <mergeCell ref="J97:J99"/>
    <mergeCell ref="K97:K99"/>
    <mergeCell ref="G57:G59"/>
    <mergeCell ref="G97:G99"/>
    <mergeCell ref="I97:I99"/>
    <mergeCell ref="K57:K59"/>
    <mergeCell ref="L57:L59"/>
    <mergeCell ref="D52:E52"/>
    <mergeCell ref="I57:I59"/>
    <mergeCell ref="J57:J59"/>
    <mergeCell ref="J18:J20"/>
    <mergeCell ref="D19:E19"/>
    <mergeCell ref="B1:M1"/>
    <mergeCell ref="B2:M2"/>
    <mergeCell ref="B5:M5"/>
    <mergeCell ref="B6:M6"/>
    <mergeCell ref="G15:J15"/>
    <mergeCell ref="B3:M3"/>
    <mergeCell ref="M19:M20"/>
    <mergeCell ref="K18:K20"/>
    <mergeCell ref="L18:L20"/>
    <mergeCell ref="D46:E46"/>
    <mergeCell ref="B18:C20"/>
    <mergeCell ref="D32:G32"/>
    <mergeCell ref="G18:G20"/>
    <mergeCell ref="I18:I20"/>
  </mergeCells>
  <printOptions horizontalCentered="1"/>
  <pageMargins left="0.25" right="0.25" top="0.4" bottom="0.35" header="0.25" footer="0.15"/>
  <pageSetup scale="32" fitToHeight="3" orientation="landscape" r:id="rId1"/>
  <headerFooter alignWithMargins="0"/>
  <rowBreaks count="2" manualBreakCount="2">
    <brk id="55" max="16383" man="1"/>
    <brk id="95" min="1"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H462"/>
  <sheetViews>
    <sheetView topLeftCell="A4" zoomScale="40" zoomScaleNormal="40" zoomScaleSheetLayoutView="40" workbookViewId="0">
      <selection activeCell="K56" sqref="K56"/>
    </sheetView>
  </sheetViews>
  <sheetFormatPr defaultRowHeight="12.75"/>
  <cols>
    <col min="1" max="1" width="9.140625" style="26"/>
    <col min="2" max="2" width="14.42578125" style="26" customWidth="1"/>
    <col min="3" max="3" width="3.7109375" style="26" customWidth="1"/>
    <col min="4" max="4" width="29.7109375" style="26" customWidth="1"/>
    <col min="5" max="5" width="61.85546875" style="26" customWidth="1"/>
    <col min="6" max="6" width="5" style="26" customWidth="1"/>
    <col min="7" max="7" width="18.28515625" style="26" customWidth="1"/>
    <col min="8" max="8" width="1.7109375" style="26" customWidth="1"/>
    <col min="9" max="9" width="23.85546875" style="26" customWidth="1"/>
    <col min="10" max="10" width="29.140625" style="26" customWidth="1"/>
    <col min="11" max="13" width="23.5703125" style="26" customWidth="1"/>
    <col min="14" max="14" width="3.7109375" style="26" customWidth="1"/>
    <col min="15" max="20" width="9.140625" style="146"/>
    <col min="21" max="16384" width="9.140625" style="26"/>
  </cols>
  <sheetData>
    <row r="1" spans="2:21" s="11" customFormat="1" ht="27" customHeight="1">
      <c r="B1" s="457" t="s">
        <v>214</v>
      </c>
      <c r="C1" s="457"/>
      <c r="D1" s="457"/>
      <c r="E1" s="457"/>
      <c r="F1" s="457"/>
      <c r="G1" s="457"/>
      <c r="H1" s="457"/>
      <c r="I1" s="457"/>
      <c r="J1" s="457"/>
      <c r="K1" s="457"/>
      <c r="L1" s="457"/>
      <c r="M1" s="457"/>
      <c r="O1" s="13"/>
      <c r="P1" s="12"/>
      <c r="Q1" s="13"/>
      <c r="R1" s="13"/>
      <c r="S1" s="13"/>
      <c r="T1" s="13"/>
    </row>
    <row r="2" spans="2:21" s="11" customFormat="1" ht="27" customHeight="1">
      <c r="B2" s="457" t="s">
        <v>207</v>
      </c>
      <c r="C2" s="457"/>
      <c r="D2" s="457"/>
      <c r="E2" s="457"/>
      <c r="F2" s="457"/>
      <c r="G2" s="457"/>
      <c r="H2" s="457"/>
      <c r="I2" s="457"/>
      <c r="J2" s="457"/>
      <c r="K2" s="457"/>
      <c r="L2" s="457"/>
      <c r="M2" s="457"/>
      <c r="O2" s="13"/>
      <c r="P2" s="12"/>
      <c r="Q2" s="13"/>
      <c r="R2" s="13"/>
      <c r="S2" s="13"/>
      <c r="T2" s="13"/>
    </row>
    <row r="3" spans="2:21" s="11" customFormat="1" ht="27" customHeight="1">
      <c r="B3" s="457" t="s">
        <v>215</v>
      </c>
      <c r="C3" s="457"/>
      <c r="D3" s="457"/>
      <c r="E3" s="457"/>
      <c r="F3" s="457"/>
      <c r="G3" s="457"/>
      <c r="H3" s="457"/>
      <c r="I3" s="457"/>
      <c r="J3" s="457"/>
      <c r="K3" s="457"/>
      <c r="L3" s="457"/>
      <c r="M3" s="457"/>
      <c r="O3" s="13"/>
      <c r="P3" s="12"/>
      <c r="Q3" s="13"/>
      <c r="R3" s="13"/>
      <c r="S3" s="13"/>
      <c r="T3" s="13"/>
    </row>
    <row r="4" spans="2:21" s="11" customFormat="1" ht="12" customHeight="1">
      <c r="B4" s="219"/>
      <c r="C4" s="219"/>
      <c r="D4" s="219"/>
      <c r="E4" s="219"/>
      <c r="F4" s="378"/>
      <c r="G4" s="219"/>
      <c r="H4" s="219"/>
      <c r="I4" s="219"/>
      <c r="J4" s="219"/>
      <c r="K4" s="219"/>
      <c r="L4" s="219"/>
      <c r="M4" s="219"/>
      <c r="O4" s="13"/>
      <c r="P4" s="12"/>
      <c r="Q4" s="13"/>
      <c r="R4" s="13"/>
      <c r="S4" s="13"/>
      <c r="T4" s="13"/>
    </row>
    <row r="5" spans="2:21" s="11" customFormat="1" ht="23.25">
      <c r="B5" s="493" t="s">
        <v>33</v>
      </c>
      <c r="C5" s="493"/>
      <c r="D5" s="493"/>
      <c r="E5" s="493"/>
      <c r="F5" s="493"/>
      <c r="G5" s="493"/>
      <c r="H5" s="493"/>
      <c r="I5" s="493"/>
      <c r="J5" s="493"/>
      <c r="K5" s="493"/>
      <c r="L5" s="493"/>
      <c r="M5" s="493"/>
      <c r="O5" s="13"/>
      <c r="P5" s="12"/>
      <c r="Q5" s="13"/>
      <c r="R5" s="13"/>
      <c r="S5" s="13"/>
      <c r="T5" s="13"/>
    </row>
    <row r="6" spans="2:21" s="11" customFormat="1" ht="23.25">
      <c r="B6" s="472" t="s">
        <v>73</v>
      </c>
      <c r="C6" s="472"/>
      <c r="D6" s="472"/>
      <c r="E6" s="472"/>
      <c r="F6" s="472"/>
      <c r="G6" s="472"/>
      <c r="H6" s="472"/>
      <c r="I6" s="472"/>
      <c r="J6" s="472"/>
      <c r="K6" s="472"/>
      <c r="L6" s="472"/>
      <c r="M6" s="472"/>
      <c r="O6" s="13"/>
      <c r="P6" s="13"/>
      <c r="Q6" s="17"/>
      <c r="R6" s="13"/>
      <c r="S6" s="13"/>
      <c r="T6" s="13"/>
    </row>
    <row r="7" spans="2:21" s="11" customFormat="1" ht="23.25">
      <c r="B7" s="14"/>
      <c r="C7" s="15"/>
      <c r="D7" s="16"/>
      <c r="E7" s="16"/>
      <c r="F7" s="16"/>
      <c r="G7" s="16"/>
      <c r="H7" s="16"/>
      <c r="I7" s="16"/>
      <c r="J7" s="16"/>
      <c r="K7" s="16"/>
      <c r="L7" s="405" t="s">
        <v>247</v>
      </c>
      <c r="M7" s="390">
        <f>IF('AttA1 Dev Bgt uses'!L6="","",'AttA1 Dev Bgt uses'!L6)</f>
        <v>44056</v>
      </c>
      <c r="O7" s="13"/>
      <c r="P7" s="13"/>
      <c r="Q7" s="17"/>
      <c r="R7" s="13"/>
      <c r="S7" s="13"/>
      <c r="T7" s="13"/>
    </row>
    <row r="8" spans="2:21" s="11" customFormat="1" ht="37.5" customHeight="1" thickBot="1">
      <c r="B8" s="19"/>
      <c r="C8" s="19"/>
      <c r="D8" s="220" t="s">
        <v>212</v>
      </c>
      <c r="E8" s="21" t="str">
        <f>IF('AttA1 Dev Bgt uses'!E7="","",'AttA1 Dev Bgt uses'!E7)</f>
        <v/>
      </c>
      <c r="F8" s="22"/>
      <c r="G8" s="13"/>
      <c r="H8" s="13"/>
      <c r="J8" s="220" t="s">
        <v>51</v>
      </c>
      <c r="K8" s="23" t="str">
        <f>IF('AttA1 Dev Bgt uses'!K7="","",'AttA1 Dev Bgt uses'!K7)</f>
        <v>1234 Main Street</v>
      </c>
      <c r="L8" s="24"/>
      <c r="O8" s="13"/>
      <c r="P8" s="13"/>
      <c r="Q8" s="13"/>
      <c r="R8" s="13"/>
      <c r="S8" s="13"/>
      <c r="T8" s="13"/>
      <c r="U8" s="13"/>
    </row>
    <row r="9" spans="2:21" s="11" customFormat="1" ht="24" thickBot="1">
      <c r="B9" s="19"/>
      <c r="C9" s="19"/>
      <c r="D9" s="220" t="s">
        <v>248</v>
      </c>
      <c r="E9" s="21" t="str">
        <f>IF('AttA1 Dev Bgt uses'!E8="","",'AttA1 Dev Bgt uses'!E8)</f>
        <v/>
      </c>
      <c r="F9" s="22"/>
      <c r="G9" s="13"/>
      <c r="H9" s="13"/>
      <c r="J9" s="220" t="s">
        <v>52</v>
      </c>
      <c r="K9" s="23" t="str">
        <f>IF('AttA1 Dev Bgt uses'!K8="","",'AttA1 Dev Bgt uses'!K8)</f>
        <v>Anytown MA</v>
      </c>
      <c r="L9" s="24"/>
      <c r="O9" s="13"/>
      <c r="P9" s="13"/>
      <c r="Q9" s="13"/>
      <c r="R9" s="13"/>
      <c r="S9" s="13"/>
      <c r="T9" s="13"/>
      <c r="U9" s="13"/>
    </row>
    <row r="10" spans="2:21" s="11" customFormat="1" ht="24" thickBot="1">
      <c r="B10" s="19"/>
      <c r="C10" s="19"/>
      <c r="D10" s="220" t="s">
        <v>34</v>
      </c>
      <c r="E10" s="21" t="str">
        <f>IF('AttA1 Dev Bgt uses'!E9="","",'AttA1 Dev Bgt uses'!E9)</f>
        <v/>
      </c>
      <c r="F10" s="25"/>
      <c r="G10" s="26"/>
      <c r="H10" s="26"/>
      <c r="J10" s="220" t="s">
        <v>71</v>
      </c>
      <c r="K10" s="21">
        <f>IF('AttA1 Dev Bgt uses'!K9="","",'AttA1 Dev Bgt uses'!K9)</f>
        <v>160</v>
      </c>
      <c r="O10" s="13"/>
      <c r="P10" s="29"/>
      <c r="Q10" s="29"/>
      <c r="R10" s="30"/>
      <c r="S10" s="29"/>
      <c r="T10" s="29"/>
      <c r="U10" s="29"/>
    </row>
    <row r="11" spans="2:21" s="11" customFormat="1" ht="24" thickBot="1">
      <c r="B11" s="19"/>
      <c r="C11" s="19"/>
      <c r="D11" s="220" t="s">
        <v>72</v>
      </c>
      <c r="E11" s="21">
        <f>IF('AttA1 Dev Bgt uses'!E10="","",'AttA1 Dev Bgt uses'!E10)</f>
        <v>100000</v>
      </c>
      <c r="F11" s="27"/>
      <c r="G11" s="26"/>
      <c r="H11" s="26"/>
      <c r="J11" s="220" t="s">
        <v>53</v>
      </c>
      <c r="K11" s="394">
        <f>IF('AttA1 Dev Bgt uses'!K10="","",'AttA1 Dev Bgt uses'!K10)</f>
        <v>0</v>
      </c>
      <c r="L11" s="34"/>
      <c r="O11" s="13"/>
      <c r="P11" s="29"/>
      <c r="Q11" s="29"/>
      <c r="R11" s="29"/>
      <c r="S11" s="29"/>
      <c r="T11" s="30"/>
      <c r="U11" s="29"/>
    </row>
    <row r="12" spans="2:21" s="11" customFormat="1" ht="24" customHeight="1" thickBot="1">
      <c r="B12" s="19"/>
      <c r="C12" s="19"/>
      <c r="D12" s="220" t="s">
        <v>181</v>
      </c>
      <c r="E12" s="21" t="str">
        <f>IF('AttA1 Dev Bgt uses'!E11="","",'AttA1 Dev Bgt uses'!E11)</f>
        <v>xx/xx/xxxx    to    xx/xx/xxxx</v>
      </c>
      <c r="F12" s="27"/>
      <c r="G12" s="26"/>
      <c r="H12" s="26"/>
      <c r="I12" s="32"/>
      <c r="O12" s="13"/>
      <c r="P12" s="29"/>
      <c r="Q12" s="29"/>
      <c r="R12" s="29"/>
      <c r="S12" s="29"/>
      <c r="T12" s="30"/>
      <c r="U12" s="29"/>
    </row>
    <row r="13" spans="2:21" s="11" customFormat="1" ht="24" customHeight="1" thickBot="1">
      <c r="B13" s="19"/>
      <c r="C13" s="19"/>
      <c r="D13" s="220" t="s">
        <v>35</v>
      </c>
      <c r="E13" s="21" t="str">
        <f>IF('AttA1 Dev Bgt uses'!E12="","",'AttA1 Dev Bgt uses'!E12)</f>
        <v>x/xx/xxxx</v>
      </c>
      <c r="F13" s="27"/>
      <c r="G13" s="26"/>
      <c r="H13" s="26"/>
      <c r="I13" s="32"/>
      <c r="J13" s="35"/>
      <c r="K13" s="34"/>
      <c r="O13" s="13"/>
      <c r="P13" s="29"/>
      <c r="Q13" s="29"/>
      <c r="R13" s="29"/>
      <c r="S13" s="29"/>
      <c r="T13" s="30"/>
      <c r="U13" s="29"/>
    </row>
    <row r="14" spans="2:21" s="11" customFormat="1" ht="24" customHeight="1" thickBot="1">
      <c r="B14" s="19"/>
      <c r="C14" s="19"/>
      <c r="D14" s="220" t="s">
        <v>202</v>
      </c>
      <c r="E14" s="21" t="str">
        <f>IF('AttA1 Dev Bgt uses'!E13="","",'AttA1 Dev Bgt uses'!E13)</f>
        <v/>
      </c>
      <c r="F14" s="27"/>
      <c r="G14" s="36" t="str">
        <f>IF('AttA1 Dev Bgt uses'!G13="","",'AttA1 Dev Bgt uses'!G13)</f>
        <v/>
      </c>
      <c r="H14" s="36"/>
      <c r="I14" s="36"/>
      <c r="J14" s="36"/>
      <c r="K14" s="34"/>
      <c r="O14" s="13"/>
      <c r="P14" s="29"/>
      <c r="Q14" s="29"/>
      <c r="R14" s="29"/>
      <c r="S14" s="29"/>
      <c r="T14" s="30"/>
      <c r="U14" s="29"/>
    </row>
    <row r="15" spans="2:21" s="11" customFormat="1" ht="24" customHeight="1">
      <c r="B15" s="19"/>
      <c r="C15" s="19"/>
      <c r="D15" s="20"/>
      <c r="E15" s="392" t="s">
        <v>203</v>
      </c>
      <c r="F15" s="393"/>
      <c r="G15" s="460" t="s">
        <v>204</v>
      </c>
      <c r="H15" s="460"/>
      <c r="I15" s="460"/>
      <c r="J15" s="460"/>
      <c r="K15" s="34"/>
      <c r="O15" s="13"/>
      <c r="P15" s="29"/>
      <c r="Q15" s="29"/>
      <c r="R15" s="29"/>
      <c r="S15" s="29"/>
      <c r="T15" s="30"/>
      <c r="U15" s="29"/>
    </row>
    <row r="16" spans="2:21" s="11" customFormat="1" ht="24" customHeight="1">
      <c r="B16" s="19"/>
      <c r="C16" s="19"/>
      <c r="D16" s="20"/>
      <c r="E16" s="221"/>
      <c r="F16" s="221"/>
      <c r="G16" s="386"/>
      <c r="H16" s="386"/>
      <c r="I16" s="386"/>
      <c r="J16" s="386"/>
      <c r="K16" s="34"/>
      <c r="O16" s="13"/>
      <c r="P16" s="29"/>
      <c r="Q16" s="29"/>
      <c r="R16" s="29"/>
      <c r="S16" s="29"/>
      <c r="T16" s="30"/>
      <c r="U16" s="29"/>
    </row>
    <row r="17" spans="2:20" s="13" customFormat="1" ht="15">
      <c r="B17" s="51"/>
      <c r="C17" s="51"/>
      <c r="D17" s="51"/>
      <c r="E17" s="51"/>
      <c r="F17" s="51"/>
      <c r="G17" s="53"/>
      <c r="H17" s="53"/>
      <c r="I17" s="53"/>
      <c r="J17" s="53"/>
      <c r="K17" s="53"/>
      <c r="L17" s="53"/>
      <c r="M17" s="53"/>
    </row>
    <row r="18" spans="2:20" s="13" customFormat="1" ht="19.5" thickBot="1">
      <c r="B18" s="51"/>
      <c r="C18" s="51"/>
      <c r="D18" s="51"/>
      <c r="E18" s="51"/>
      <c r="F18" s="51"/>
      <c r="G18" s="225" t="s">
        <v>36</v>
      </c>
      <c r="H18" s="225"/>
      <c r="I18" s="225" t="s">
        <v>37</v>
      </c>
      <c r="J18" s="225" t="s">
        <v>38</v>
      </c>
      <c r="K18" s="225" t="s">
        <v>39</v>
      </c>
      <c r="L18" s="225" t="s">
        <v>115</v>
      </c>
      <c r="M18" s="225"/>
    </row>
    <row r="19" spans="2:20" s="11" customFormat="1" ht="16.5" customHeight="1" thickTop="1">
      <c r="B19" s="464" t="s">
        <v>170</v>
      </c>
      <c r="C19" s="465"/>
      <c r="D19" s="149"/>
      <c r="E19" s="150"/>
      <c r="F19" s="150"/>
      <c r="G19" s="461" t="s">
        <v>166</v>
      </c>
      <c r="H19" s="222"/>
      <c r="I19" s="461" t="s">
        <v>172</v>
      </c>
      <c r="J19" s="461" t="s">
        <v>173</v>
      </c>
      <c r="K19" s="223" t="s">
        <v>135</v>
      </c>
      <c r="L19" s="223" t="s">
        <v>41</v>
      </c>
      <c r="M19" s="224"/>
      <c r="O19" s="13"/>
      <c r="P19" s="13"/>
      <c r="Q19" s="13"/>
      <c r="R19" s="13"/>
      <c r="S19" s="13"/>
      <c r="T19" s="13"/>
    </row>
    <row r="20" spans="2:20" s="11" customFormat="1" ht="31.5" customHeight="1">
      <c r="B20" s="466"/>
      <c r="C20" s="467"/>
      <c r="D20" s="498" t="s">
        <v>119</v>
      </c>
      <c r="E20" s="499"/>
      <c r="F20" s="380"/>
      <c r="G20" s="462" t="s">
        <v>134</v>
      </c>
      <c r="H20" s="222"/>
      <c r="I20" s="462"/>
      <c r="J20" s="462"/>
      <c r="K20" s="462" t="s">
        <v>174</v>
      </c>
      <c r="L20" s="462" t="s">
        <v>169</v>
      </c>
      <c r="M20" s="500"/>
      <c r="O20" s="13"/>
      <c r="P20" s="13"/>
      <c r="Q20" s="13"/>
      <c r="R20" s="13"/>
      <c r="S20" s="13"/>
      <c r="T20" s="13"/>
    </row>
    <row r="21" spans="2:20" s="11" customFormat="1" ht="42.75" customHeight="1" thickBot="1">
      <c r="B21" s="468"/>
      <c r="C21" s="469"/>
      <c r="D21" s="155"/>
      <c r="E21" s="155"/>
      <c r="F21" s="155"/>
      <c r="G21" s="463" t="s">
        <v>32</v>
      </c>
      <c r="H21" s="222"/>
      <c r="I21" s="463"/>
      <c r="J21" s="463"/>
      <c r="K21" s="463"/>
      <c r="L21" s="463" t="s">
        <v>32</v>
      </c>
      <c r="M21" s="500"/>
      <c r="O21" s="13"/>
      <c r="P21" s="13"/>
      <c r="Q21" s="13"/>
      <c r="R21" s="13"/>
      <c r="S21" s="13"/>
      <c r="T21" s="13"/>
    </row>
    <row r="22" spans="2:20" s="48" customFormat="1" ht="9" thickTop="1">
      <c r="B22" s="44"/>
      <c r="C22" s="45"/>
      <c r="D22" s="44"/>
      <c r="E22" s="44"/>
      <c r="F22" s="44"/>
      <c r="G22" s="46"/>
      <c r="H22" s="47"/>
      <c r="I22" s="46"/>
      <c r="J22" s="46"/>
      <c r="K22" s="46"/>
      <c r="L22" s="46"/>
      <c r="M22" s="47"/>
      <c r="O22" s="49"/>
      <c r="P22" s="49"/>
      <c r="Q22" s="49"/>
      <c r="R22" s="49"/>
      <c r="S22" s="49"/>
      <c r="T22" s="49"/>
    </row>
    <row r="23" spans="2:20" s="48" customFormat="1" ht="35.1" customHeight="1" thickBot="1">
      <c r="B23" s="66" t="s">
        <v>120</v>
      </c>
      <c r="C23" s="45"/>
      <c r="E23" s="44"/>
      <c r="F23" s="44"/>
      <c r="G23" s="46"/>
      <c r="H23" s="47"/>
      <c r="I23" s="46"/>
      <c r="J23" s="46"/>
      <c r="K23" s="46"/>
      <c r="L23" s="46"/>
      <c r="M23" s="47"/>
      <c r="O23" s="49"/>
      <c r="P23" s="49"/>
      <c r="Q23" s="49"/>
      <c r="R23" s="49"/>
      <c r="S23" s="49"/>
      <c r="T23" s="49"/>
    </row>
    <row r="24" spans="2:20" s="11" customFormat="1" ht="21.75" thickTop="1" thickBot="1">
      <c r="B24" s="227">
        <v>81</v>
      </c>
      <c r="C24" s="228"/>
      <c r="D24" s="370" t="s">
        <v>121</v>
      </c>
      <c r="E24" s="229"/>
      <c r="F24" s="278"/>
      <c r="G24" s="262">
        <v>0</v>
      </c>
      <c r="H24" s="257"/>
      <c r="I24" s="262">
        <v>0</v>
      </c>
      <c r="J24" s="262">
        <v>0</v>
      </c>
      <c r="K24" s="451">
        <f>I24+J24</f>
        <v>0</v>
      </c>
      <c r="L24" s="451">
        <f>G24-K24</f>
        <v>0</v>
      </c>
      <c r="M24" s="270"/>
      <c r="O24" s="13"/>
      <c r="P24" s="13"/>
      <c r="Q24" s="13"/>
      <c r="R24" s="13"/>
      <c r="S24" s="13"/>
      <c r="T24" s="13"/>
    </row>
    <row r="25" spans="2:20" s="11" customFormat="1" ht="21.75" thickTop="1" thickBot="1">
      <c r="B25" s="227">
        <v>82</v>
      </c>
      <c r="C25" s="228"/>
      <c r="D25" s="370" t="s">
        <v>122</v>
      </c>
      <c r="E25" s="229"/>
      <c r="F25" s="278"/>
      <c r="G25" s="262">
        <v>0</v>
      </c>
      <c r="H25" s="257"/>
      <c r="I25" s="262">
        <v>0</v>
      </c>
      <c r="J25" s="262">
        <v>0</v>
      </c>
      <c r="K25" s="451">
        <f t="shared" ref="K25:K27" si="0">I25+J25</f>
        <v>0</v>
      </c>
      <c r="L25" s="451">
        <f t="shared" ref="L25:L27" si="1">G25-K25</f>
        <v>0</v>
      </c>
      <c r="M25" s="270"/>
      <c r="O25" s="13"/>
      <c r="P25" s="13"/>
      <c r="Q25" s="13"/>
      <c r="R25" s="13"/>
      <c r="S25" s="13"/>
      <c r="T25" s="13"/>
    </row>
    <row r="26" spans="2:20" s="160" customFormat="1" ht="21.75" thickTop="1" thickBot="1">
      <c r="B26" s="239">
        <v>83</v>
      </c>
      <c r="C26" s="274"/>
      <c r="D26" s="381" t="s">
        <v>123</v>
      </c>
      <c r="E26" s="275"/>
      <c r="F26" s="302"/>
      <c r="G26" s="262">
        <v>0</v>
      </c>
      <c r="H26" s="257"/>
      <c r="I26" s="262">
        <v>0</v>
      </c>
      <c r="J26" s="262">
        <v>0</v>
      </c>
      <c r="K26" s="451">
        <f t="shared" si="0"/>
        <v>0</v>
      </c>
      <c r="L26" s="451">
        <f t="shared" si="1"/>
        <v>0</v>
      </c>
      <c r="M26" s="270"/>
      <c r="O26" s="145"/>
      <c r="P26" s="145"/>
      <c r="Q26" s="145"/>
      <c r="R26" s="145"/>
      <c r="S26" s="145"/>
      <c r="T26" s="145"/>
    </row>
    <row r="27" spans="2:20" s="11" customFormat="1" ht="21.75" thickTop="1" thickBot="1">
      <c r="B27" s="227">
        <v>84</v>
      </c>
      <c r="C27" s="228"/>
      <c r="D27" s="370" t="s">
        <v>124</v>
      </c>
      <c r="E27" s="229"/>
      <c r="F27" s="278"/>
      <c r="G27" s="262">
        <v>0</v>
      </c>
      <c r="H27" s="257"/>
      <c r="I27" s="262">
        <v>0</v>
      </c>
      <c r="J27" s="262">
        <v>0</v>
      </c>
      <c r="K27" s="451">
        <f t="shared" si="0"/>
        <v>0</v>
      </c>
      <c r="L27" s="451">
        <f t="shared" si="1"/>
        <v>0</v>
      </c>
      <c r="M27" s="270"/>
      <c r="O27" s="13"/>
      <c r="P27" s="13"/>
      <c r="Q27" s="13"/>
      <c r="R27" s="13"/>
      <c r="S27" s="13"/>
      <c r="T27" s="13"/>
    </row>
    <row r="28" spans="2:20" s="11" customFormat="1" ht="24.75" thickTop="1" thickBot="1">
      <c r="B28" s="87"/>
      <c r="C28" s="161"/>
      <c r="D28" s="131"/>
      <c r="E28" s="234" t="s">
        <v>125</v>
      </c>
      <c r="F28" s="234"/>
      <c r="G28" s="254">
        <f t="shared" ref="G28:L28" si="2">SUM(G24:G27)</f>
        <v>0</v>
      </c>
      <c r="H28" s="254"/>
      <c r="I28" s="254">
        <f t="shared" si="2"/>
        <v>0</v>
      </c>
      <c r="J28" s="254">
        <f t="shared" si="2"/>
        <v>0</v>
      </c>
      <c r="K28" s="254">
        <f t="shared" si="2"/>
        <v>0</v>
      </c>
      <c r="L28" s="254">
        <f t="shared" si="2"/>
        <v>0</v>
      </c>
      <c r="M28" s="449"/>
      <c r="O28" s="13"/>
      <c r="P28" s="13"/>
      <c r="Q28" s="13"/>
      <c r="R28" s="13"/>
      <c r="S28" s="13"/>
      <c r="T28" s="13"/>
    </row>
    <row r="29" spans="2:20" s="48" customFormat="1" ht="35.1" customHeight="1" thickTop="1" thickBot="1">
      <c r="B29" s="66" t="s">
        <v>126</v>
      </c>
      <c r="C29" s="45"/>
      <c r="E29" s="44"/>
      <c r="F29" s="44"/>
      <c r="G29" s="46"/>
      <c r="H29" s="47"/>
      <c r="I29" s="46"/>
      <c r="J29" s="46"/>
      <c r="K29" s="46"/>
      <c r="L29" s="46"/>
      <c r="M29" s="47"/>
      <c r="O29" s="49"/>
      <c r="P29" s="49"/>
      <c r="Q29" s="49"/>
      <c r="R29" s="49"/>
      <c r="S29" s="49"/>
      <c r="T29" s="49"/>
    </row>
    <row r="30" spans="2:20" s="11" customFormat="1" ht="21.75" thickTop="1" thickBot="1">
      <c r="B30" s="227">
        <v>85</v>
      </c>
      <c r="C30" s="276"/>
      <c r="D30" s="277" t="s">
        <v>127</v>
      </c>
      <c r="E30" s="233"/>
      <c r="F30" s="233"/>
      <c r="G30" s="262">
        <v>0</v>
      </c>
      <c r="H30" s="257"/>
      <c r="I30" s="262">
        <v>0</v>
      </c>
      <c r="J30" s="262">
        <v>0</v>
      </c>
      <c r="K30" s="451">
        <f t="shared" ref="K30:K32" si="3">I30+J30</f>
        <v>0</v>
      </c>
      <c r="L30" s="451">
        <f t="shared" ref="L30:L32" si="4">G30-K30</f>
        <v>0</v>
      </c>
      <c r="M30" s="270"/>
      <c r="O30" s="13"/>
      <c r="P30" s="13"/>
      <c r="Q30" s="13"/>
      <c r="R30" s="13"/>
      <c r="S30" s="13"/>
      <c r="T30" s="13"/>
    </row>
    <row r="31" spans="2:20" s="11" customFormat="1" ht="21.75" thickTop="1" thickBot="1">
      <c r="B31" s="227">
        <v>86</v>
      </c>
      <c r="C31" s="276"/>
      <c r="D31" s="277" t="s">
        <v>127</v>
      </c>
      <c r="E31" s="233"/>
      <c r="F31" s="233"/>
      <c r="G31" s="262">
        <v>0</v>
      </c>
      <c r="H31" s="257"/>
      <c r="I31" s="262">
        <v>0</v>
      </c>
      <c r="J31" s="262">
        <v>0</v>
      </c>
      <c r="K31" s="451">
        <f t="shared" si="3"/>
        <v>0</v>
      </c>
      <c r="L31" s="451">
        <f t="shared" si="4"/>
        <v>0</v>
      </c>
      <c r="M31" s="270"/>
      <c r="O31" s="13"/>
      <c r="P31" s="13"/>
      <c r="Q31" s="13"/>
      <c r="R31" s="13"/>
      <c r="S31" s="13"/>
      <c r="T31" s="13"/>
    </row>
    <row r="32" spans="2:20" s="11" customFormat="1" ht="21.75" thickTop="1" thickBot="1">
      <c r="B32" s="227">
        <v>87</v>
      </c>
      <c r="C32" s="276"/>
      <c r="D32" s="277" t="s">
        <v>127</v>
      </c>
      <c r="E32" s="233"/>
      <c r="F32" s="233"/>
      <c r="G32" s="262">
        <v>0</v>
      </c>
      <c r="H32" s="257"/>
      <c r="I32" s="262">
        <v>0</v>
      </c>
      <c r="J32" s="262">
        <v>0</v>
      </c>
      <c r="K32" s="451">
        <f t="shared" si="3"/>
        <v>0</v>
      </c>
      <c r="L32" s="451">
        <f t="shared" si="4"/>
        <v>0</v>
      </c>
      <c r="M32" s="270"/>
      <c r="O32" s="163"/>
      <c r="P32" s="163"/>
      <c r="Q32" s="164"/>
      <c r="R32" s="489"/>
      <c r="S32" s="489"/>
      <c r="T32" s="13"/>
    </row>
    <row r="33" spans="2:20" s="11" customFormat="1" ht="24.75" thickTop="1" thickBot="1">
      <c r="B33" s="227">
        <v>88</v>
      </c>
      <c r="C33" s="165"/>
      <c r="D33" s="131"/>
      <c r="E33" s="234" t="s">
        <v>128</v>
      </c>
      <c r="F33" s="234"/>
      <c r="G33" s="254">
        <f t="shared" ref="G33:L33" si="5">SUM(G30:G32)</f>
        <v>0</v>
      </c>
      <c r="H33" s="254"/>
      <c r="I33" s="254">
        <f t="shared" si="5"/>
        <v>0</v>
      </c>
      <c r="J33" s="254">
        <f t="shared" si="5"/>
        <v>0</v>
      </c>
      <c r="K33" s="254">
        <f t="shared" si="5"/>
        <v>0</v>
      </c>
      <c r="L33" s="254">
        <f t="shared" si="5"/>
        <v>0</v>
      </c>
      <c r="M33" s="449"/>
      <c r="O33" s="13"/>
      <c r="P33" s="13"/>
      <c r="Q33" s="13"/>
      <c r="R33" s="13"/>
      <c r="S33" s="13"/>
      <c r="T33" s="13"/>
    </row>
    <row r="34" spans="2:20" s="48" customFormat="1" ht="35.1" customHeight="1" thickTop="1" thickBot="1">
      <c r="B34" s="66" t="s">
        <v>129</v>
      </c>
      <c r="C34" s="45"/>
      <c r="E34" s="44"/>
      <c r="F34" s="44"/>
      <c r="G34" s="46"/>
      <c r="H34" s="47"/>
      <c r="I34" s="46"/>
      <c r="J34" s="46"/>
      <c r="K34" s="46"/>
      <c r="L34" s="46"/>
      <c r="M34" s="47"/>
      <c r="O34" s="49"/>
      <c r="P34" s="49"/>
      <c r="Q34" s="49"/>
      <c r="R34" s="49"/>
      <c r="S34" s="49"/>
      <c r="T34" s="49"/>
    </row>
    <row r="35" spans="2:20" s="11" customFormat="1" ht="21.75" thickTop="1" thickBot="1">
      <c r="B35" s="227">
        <v>89</v>
      </c>
      <c r="C35" s="276"/>
      <c r="D35" s="277" t="s">
        <v>127</v>
      </c>
      <c r="E35" s="233"/>
      <c r="F35" s="233"/>
      <c r="G35" s="262">
        <v>0</v>
      </c>
      <c r="H35" s="257"/>
      <c r="I35" s="262">
        <v>0</v>
      </c>
      <c r="J35" s="262">
        <v>0</v>
      </c>
      <c r="K35" s="451">
        <f t="shared" ref="K35:K47" si="6">I35+J35</f>
        <v>0</v>
      </c>
      <c r="L35" s="451">
        <f t="shared" ref="L35:L47" si="7">G35-K35</f>
        <v>0</v>
      </c>
      <c r="M35" s="270"/>
      <c r="O35" s="163"/>
      <c r="P35" s="163"/>
      <c r="Q35" s="164"/>
      <c r="R35" s="167"/>
      <c r="S35" s="167"/>
      <c r="T35" s="13"/>
    </row>
    <row r="36" spans="2:20" s="11" customFormat="1" ht="21.75" thickTop="1" thickBot="1">
      <c r="B36" s="227">
        <v>90</v>
      </c>
      <c r="C36" s="276"/>
      <c r="D36" s="277" t="s">
        <v>127</v>
      </c>
      <c r="E36" s="233"/>
      <c r="F36" s="233"/>
      <c r="G36" s="262">
        <v>0</v>
      </c>
      <c r="H36" s="257"/>
      <c r="I36" s="262">
        <v>0</v>
      </c>
      <c r="J36" s="262">
        <v>0</v>
      </c>
      <c r="K36" s="451">
        <f t="shared" si="6"/>
        <v>0</v>
      </c>
      <c r="L36" s="451">
        <f t="shared" si="7"/>
        <v>0</v>
      </c>
      <c r="M36" s="270"/>
      <c r="O36" s="163"/>
      <c r="P36" s="163"/>
      <c r="Q36" s="163"/>
      <c r="R36" s="484"/>
      <c r="S36" s="484"/>
      <c r="T36" s="13"/>
    </row>
    <row r="37" spans="2:20" s="11" customFormat="1" ht="21.75" thickTop="1" thickBot="1">
      <c r="B37" s="227">
        <v>91</v>
      </c>
      <c r="C37" s="276"/>
      <c r="D37" s="277" t="s">
        <v>127</v>
      </c>
      <c r="E37" s="233"/>
      <c r="F37" s="233"/>
      <c r="G37" s="262">
        <v>0</v>
      </c>
      <c r="H37" s="257"/>
      <c r="I37" s="262">
        <v>0</v>
      </c>
      <c r="J37" s="262">
        <v>0</v>
      </c>
      <c r="K37" s="451">
        <f t="shared" si="6"/>
        <v>0</v>
      </c>
      <c r="L37" s="451">
        <f t="shared" si="7"/>
        <v>0</v>
      </c>
      <c r="M37" s="270"/>
      <c r="O37" s="163"/>
      <c r="P37" s="163"/>
      <c r="Q37" s="164"/>
      <c r="R37" s="167"/>
      <c r="S37" s="167"/>
      <c r="T37" s="13"/>
    </row>
    <row r="38" spans="2:20" s="11" customFormat="1" ht="21.75" thickTop="1" thickBot="1">
      <c r="B38" s="227">
        <v>92</v>
      </c>
      <c r="C38" s="276"/>
      <c r="D38" s="277" t="s">
        <v>127</v>
      </c>
      <c r="E38" s="233"/>
      <c r="F38" s="233"/>
      <c r="G38" s="262">
        <v>0</v>
      </c>
      <c r="H38" s="257"/>
      <c r="I38" s="262">
        <v>0</v>
      </c>
      <c r="J38" s="262">
        <v>0</v>
      </c>
      <c r="K38" s="451">
        <f t="shared" si="6"/>
        <v>0</v>
      </c>
      <c r="L38" s="451">
        <f t="shared" si="7"/>
        <v>0</v>
      </c>
      <c r="M38" s="270"/>
      <c r="O38" s="163"/>
      <c r="P38" s="163"/>
      <c r="Q38" s="163"/>
      <c r="R38" s="484"/>
      <c r="S38" s="484"/>
      <c r="T38" s="13"/>
    </row>
    <row r="39" spans="2:20" s="11" customFormat="1" ht="21.75" thickTop="1" thickBot="1">
      <c r="B39" s="227">
        <v>93</v>
      </c>
      <c r="C39" s="276"/>
      <c r="D39" s="277" t="s">
        <v>127</v>
      </c>
      <c r="E39" s="233"/>
      <c r="F39" s="233"/>
      <c r="G39" s="262">
        <v>0</v>
      </c>
      <c r="H39" s="257"/>
      <c r="I39" s="262">
        <v>0</v>
      </c>
      <c r="J39" s="262">
        <v>0</v>
      </c>
      <c r="K39" s="451">
        <f t="shared" si="6"/>
        <v>0</v>
      </c>
      <c r="L39" s="451">
        <f t="shared" si="7"/>
        <v>0</v>
      </c>
      <c r="M39" s="270"/>
      <c r="O39" s="163"/>
      <c r="P39" s="163"/>
      <c r="Q39" s="163"/>
      <c r="R39" s="168"/>
      <c r="S39" s="168"/>
      <c r="T39" s="13"/>
    </row>
    <row r="40" spans="2:20" s="11" customFormat="1" ht="21.75" thickTop="1" thickBot="1">
      <c r="B40" s="227" t="s">
        <v>228</v>
      </c>
      <c r="C40" s="276"/>
      <c r="D40" s="277" t="s">
        <v>127</v>
      </c>
      <c r="E40" s="233"/>
      <c r="F40" s="233"/>
      <c r="G40" s="262">
        <v>0</v>
      </c>
      <c r="H40" s="257"/>
      <c r="I40" s="262">
        <v>0</v>
      </c>
      <c r="J40" s="262">
        <v>0</v>
      </c>
      <c r="K40" s="451">
        <f t="shared" si="6"/>
        <v>0</v>
      </c>
      <c r="L40" s="451">
        <f t="shared" si="7"/>
        <v>0</v>
      </c>
      <c r="M40" s="270"/>
      <c r="O40" s="163"/>
      <c r="P40" s="163"/>
      <c r="Q40" s="163"/>
      <c r="R40" s="168"/>
      <c r="S40" s="168"/>
      <c r="T40" s="13"/>
    </row>
    <row r="41" spans="2:20" s="11" customFormat="1" ht="21.75" thickTop="1" thickBot="1">
      <c r="B41" s="227" t="s">
        <v>229</v>
      </c>
      <c r="C41" s="276"/>
      <c r="D41" s="277" t="s">
        <v>127</v>
      </c>
      <c r="E41" s="233"/>
      <c r="F41" s="233"/>
      <c r="G41" s="262">
        <v>0</v>
      </c>
      <c r="H41" s="257"/>
      <c r="I41" s="262">
        <v>0</v>
      </c>
      <c r="J41" s="262">
        <v>0</v>
      </c>
      <c r="K41" s="451">
        <f t="shared" si="6"/>
        <v>0</v>
      </c>
      <c r="L41" s="451">
        <f t="shared" si="7"/>
        <v>0</v>
      </c>
      <c r="M41" s="270"/>
      <c r="O41" s="163"/>
      <c r="P41" s="163"/>
      <c r="Q41" s="163"/>
      <c r="R41" s="168"/>
      <c r="S41" s="168"/>
      <c r="T41" s="13"/>
    </row>
    <row r="42" spans="2:20" s="11" customFormat="1" ht="21.75" thickTop="1" thickBot="1">
      <c r="B42" s="227" t="s">
        <v>230</v>
      </c>
      <c r="C42" s="276"/>
      <c r="D42" s="277" t="s">
        <v>127</v>
      </c>
      <c r="E42" s="233"/>
      <c r="F42" s="233"/>
      <c r="G42" s="262">
        <v>0</v>
      </c>
      <c r="H42" s="257"/>
      <c r="I42" s="262">
        <v>0</v>
      </c>
      <c r="J42" s="262">
        <v>0</v>
      </c>
      <c r="K42" s="451">
        <f t="shared" si="6"/>
        <v>0</v>
      </c>
      <c r="L42" s="451">
        <f t="shared" si="7"/>
        <v>0</v>
      </c>
      <c r="M42" s="270"/>
      <c r="O42" s="163"/>
      <c r="P42" s="163"/>
      <c r="Q42" s="163"/>
      <c r="R42" s="168"/>
      <c r="S42" s="168"/>
      <c r="T42" s="13"/>
    </row>
    <row r="43" spans="2:20" s="11" customFormat="1" ht="21.75" thickTop="1" thickBot="1">
      <c r="B43" s="227" t="s">
        <v>231</v>
      </c>
      <c r="C43" s="276"/>
      <c r="D43" s="277" t="s">
        <v>127</v>
      </c>
      <c r="E43" s="233"/>
      <c r="F43" s="233"/>
      <c r="G43" s="262">
        <v>0</v>
      </c>
      <c r="H43" s="257"/>
      <c r="I43" s="262">
        <v>0</v>
      </c>
      <c r="J43" s="262">
        <v>0</v>
      </c>
      <c r="K43" s="451">
        <f t="shared" si="6"/>
        <v>0</v>
      </c>
      <c r="L43" s="451">
        <f t="shared" si="7"/>
        <v>0</v>
      </c>
      <c r="M43" s="270"/>
      <c r="O43" s="163"/>
      <c r="P43" s="163"/>
      <c r="Q43" s="163"/>
      <c r="R43" s="168"/>
      <c r="S43" s="168"/>
      <c r="T43" s="13"/>
    </row>
    <row r="44" spans="2:20" s="11" customFormat="1" ht="21.75" thickTop="1" thickBot="1">
      <c r="B44" s="227" t="s">
        <v>232</v>
      </c>
      <c r="C44" s="276"/>
      <c r="D44" s="277" t="s">
        <v>127</v>
      </c>
      <c r="E44" s="233"/>
      <c r="F44" s="233"/>
      <c r="G44" s="262">
        <v>0</v>
      </c>
      <c r="H44" s="257"/>
      <c r="I44" s="262">
        <v>0</v>
      </c>
      <c r="J44" s="262">
        <v>0</v>
      </c>
      <c r="K44" s="451">
        <f t="shared" si="6"/>
        <v>0</v>
      </c>
      <c r="L44" s="451">
        <f t="shared" si="7"/>
        <v>0</v>
      </c>
      <c r="M44" s="270"/>
      <c r="O44" s="163"/>
      <c r="P44" s="163"/>
      <c r="Q44" s="163"/>
      <c r="R44" s="168"/>
      <c r="S44" s="168"/>
      <c r="T44" s="13"/>
    </row>
    <row r="45" spans="2:20" s="11" customFormat="1" ht="21.75" thickTop="1" thickBot="1">
      <c r="B45" s="227" t="s">
        <v>268</v>
      </c>
      <c r="C45" s="276"/>
      <c r="D45" s="277" t="s">
        <v>127</v>
      </c>
      <c r="E45" s="233"/>
      <c r="F45" s="233"/>
      <c r="G45" s="262">
        <v>0</v>
      </c>
      <c r="H45" s="257"/>
      <c r="I45" s="262">
        <v>0</v>
      </c>
      <c r="J45" s="262">
        <v>0</v>
      </c>
      <c r="K45" s="451">
        <f t="shared" si="6"/>
        <v>0</v>
      </c>
      <c r="L45" s="451">
        <f t="shared" si="7"/>
        <v>0</v>
      </c>
      <c r="M45" s="270"/>
      <c r="O45" s="163"/>
      <c r="P45" s="163"/>
      <c r="Q45" s="163"/>
      <c r="R45" s="168"/>
      <c r="S45" s="168"/>
      <c r="T45" s="13"/>
    </row>
    <row r="46" spans="2:20" s="11" customFormat="1" ht="21.75" thickTop="1" thickBot="1">
      <c r="B46" s="227" t="s">
        <v>269</v>
      </c>
      <c r="C46" s="276"/>
      <c r="D46" s="277" t="s">
        <v>127</v>
      </c>
      <c r="E46" s="233"/>
      <c r="F46" s="233"/>
      <c r="G46" s="262">
        <v>0</v>
      </c>
      <c r="H46" s="257"/>
      <c r="I46" s="262">
        <v>0</v>
      </c>
      <c r="J46" s="262">
        <v>0</v>
      </c>
      <c r="K46" s="451">
        <f t="shared" si="6"/>
        <v>0</v>
      </c>
      <c r="L46" s="451">
        <f t="shared" si="7"/>
        <v>0</v>
      </c>
      <c r="M46" s="270"/>
      <c r="O46" s="163"/>
      <c r="P46" s="163"/>
      <c r="Q46" s="163"/>
      <c r="R46" s="168"/>
      <c r="S46" s="168"/>
      <c r="T46" s="13"/>
    </row>
    <row r="47" spans="2:20" s="11" customFormat="1" ht="21.75" thickTop="1" thickBot="1">
      <c r="B47" s="227" t="s">
        <v>270</v>
      </c>
      <c r="C47" s="276"/>
      <c r="D47" s="277" t="s">
        <v>127</v>
      </c>
      <c r="E47" s="233"/>
      <c r="F47" s="233"/>
      <c r="G47" s="262">
        <v>0</v>
      </c>
      <c r="H47" s="257"/>
      <c r="I47" s="262">
        <v>0</v>
      </c>
      <c r="J47" s="262">
        <v>0</v>
      </c>
      <c r="K47" s="451">
        <f t="shared" si="6"/>
        <v>0</v>
      </c>
      <c r="L47" s="451">
        <f t="shared" si="7"/>
        <v>0</v>
      </c>
      <c r="M47" s="270"/>
      <c r="O47" s="163"/>
      <c r="P47" s="163"/>
      <c r="Q47" s="163"/>
      <c r="R47" s="168"/>
      <c r="S47" s="168"/>
      <c r="T47" s="13"/>
    </row>
    <row r="48" spans="2:20" s="11" customFormat="1" ht="24.75" thickTop="1" thickBot="1">
      <c r="B48" s="227">
        <v>94</v>
      </c>
      <c r="C48" s="165"/>
      <c r="D48" s="131"/>
      <c r="E48" s="234" t="s">
        <v>130</v>
      </c>
      <c r="F48" s="234"/>
      <c r="G48" s="254">
        <f t="shared" ref="G48:L48" si="8">SUM(G35:G47)</f>
        <v>0</v>
      </c>
      <c r="H48" s="254"/>
      <c r="I48" s="254">
        <f t="shared" si="8"/>
        <v>0</v>
      </c>
      <c r="J48" s="254">
        <f t="shared" si="8"/>
        <v>0</v>
      </c>
      <c r="K48" s="254">
        <f t="shared" si="8"/>
        <v>0</v>
      </c>
      <c r="L48" s="254">
        <f t="shared" si="8"/>
        <v>0</v>
      </c>
      <c r="M48" s="449"/>
      <c r="O48" s="167"/>
      <c r="P48" s="167"/>
      <c r="Q48" s="169"/>
      <c r="R48" s="169"/>
      <c r="S48" s="169"/>
      <c r="T48" s="13"/>
    </row>
    <row r="49" spans="2:34" s="48" customFormat="1" ht="35.1" customHeight="1" thickTop="1" thickBot="1">
      <c r="B49" s="66" t="s">
        <v>69</v>
      </c>
      <c r="C49" s="45"/>
      <c r="E49" s="44"/>
      <c r="F49" s="44"/>
      <c r="G49" s="46"/>
      <c r="H49" s="47"/>
      <c r="I49" s="46"/>
      <c r="J49" s="46"/>
      <c r="K49" s="46"/>
      <c r="L49" s="46"/>
      <c r="M49" s="47"/>
      <c r="O49" s="49"/>
      <c r="P49" s="49"/>
      <c r="Q49" s="49"/>
      <c r="R49" s="49"/>
      <c r="S49" s="49"/>
      <c r="T49" s="49"/>
      <c r="AH49" s="48">
        <v>0</v>
      </c>
    </row>
    <row r="50" spans="2:34" s="11" customFormat="1" ht="21.75" thickTop="1" thickBot="1">
      <c r="B50" s="227" t="s">
        <v>70</v>
      </c>
      <c r="C50" s="228"/>
      <c r="D50" s="370" t="s">
        <v>175</v>
      </c>
      <c r="E50" s="229"/>
      <c r="F50" s="278"/>
      <c r="G50" s="262">
        <v>0</v>
      </c>
      <c r="H50" s="257"/>
      <c r="I50" s="262">
        <v>0</v>
      </c>
      <c r="J50" s="262">
        <v>0</v>
      </c>
      <c r="K50" s="451">
        <f t="shared" ref="K50:K53" si="9">I50+J50</f>
        <v>0</v>
      </c>
      <c r="L50" s="451">
        <f t="shared" ref="L50:L53" si="10">G50-K50</f>
        <v>0</v>
      </c>
      <c r="M50" s="270"/>
      <c r="O50" s="167"/>
      <c r="P50" s="167"/>
      <c r="Q50" s="169"/>
      <c r="R50" s="169"/>
      <c r="S50" s="169"/>
      <c r="T50" s="13"/>
    </row>
    <row r="51" spans="2:34" s="11" customFormat="1" ht="21.75" thickTop="1" thickBot="1">
      <c r="B51" s="227">
        <v>97</v>
      </c>
      <c r="C51" s="228"/>
      <c r="D51" s="370" t="s">
        <v>131</v>
      </c>
      <c r="E51" s="229"/>
      <c r="F51" s="278"/>
      <c r="G51" s="262">
        <v>0</v>
      </c>
      <c r="H51" s="257"/>
      <c r="I51" s="262">
        <v>0</v>
      </c>
      <c r="J51" s="262">
        <v>0</v>
      </c>
      <c r="K51" s="451">
        <f t="shared" si="9"/>
        <v>0</v>
      </c>
      <c r="L51" s="451">
        <f t="shared" si="10"/>
        <v>0</v>
      </c>
      <c r="M51" s="270"/>
      <c r="O51" s="13"/>
      <c r="P51" s="13"/>
      <c r="Q51" s="13"/>
      <c r="R51" s="13"/>
      <c r="S51" s="13"/>
      <c r="T51" s="13"/>
    </row>
    <row r="52" spans="2:34" s="11" customFormat="1" ht="21.75" thickTop="1" thickBot="1">
      <c r="B52" s="227">
        <v>98</v>
      </c>
      <c r="C52" s="228"/>
      <c r="D52" s="370" t="s">
        <v>132</v>
      </c>
      <c r="E52" s="229"/>
      <c r="F52" s="278"/>
      <c r="G52" s="262">
        <v>0</v>
      </c>
      <c r="H52" s="257"/>
      <c r="I52" s="262">
        <v>0</v>
      </c>
      <c r="J52" s="262">
        <v>0</v>
      </c>
      <c r="K52" s="451">
        <f t="shared" si="9"/>
        <v>0</v>
      </c>
      <c r="L52" s="451">
        <f t="shared" si="10"/>
        <v>0</v>
      </c>
      <c r="M52" s="270"/>
      <c r="O52" s="13"/>
      <c r="P52" s="13"/>
      <c r="Q52" s="13"/>
      <c r="R52" s="13"/>
      <c r="S52" s="13"/>
      <c r="T52" s="13"/>
    </row>
    <row r="53" spans="2:34" s="11" customFormat="1" ht="21.75" thickTop="1" thickBot="1">
      <c r="B53" s="227">
        <v>99</v>
      </c>
      <c r="C53" s="228"/>
      <c r="D53" s="370" t="s">
        <v>132</v>
      </c>
      <c r="E53" s="229"/>
      <c r="F53" s="278"/>
      <c r="G53" s="262">
        <v>0</v>
      </c>
      <c r="H53" s="257"/>
      <c r="I53" s="262">
        <v>0</v>
      </c>
      <c r="J53" s="262">
        <v>0</v>
      </c>
      <c r="K53" s="451">
        <f t="shared" si="9"/>
        <v>0</v>
      </c>
      <c r="L53" s="451">
        <f t="shared" si="10"/>
        <v>0</v>
      </c>
      <c r="M53" s="270"/>
      <c r="O53" s="13"/>
      <c r="P53" s="13"/>
      <c r="Q53" s="13"/>
      <c r="R53" s="13"/>
      <c r="S53" s="13"/>
      <c r="T53" s="13"/>
    </row>
    <row r="54" spans="2:34" s="11" customFormat="1" ht="24.75" thickTop="1" thickBot="1">
      <c r="B54" s="227">
        <v>100</v>
      </c>
      <c r="C54" s="165"/>
      <c r="D54" s="131"/>
      <c r="E54" s="234" t="s">
        <v>133</v>
      </c>
      <c r="F54" s="234"/>
      <c r="G54" s="254">
        <f t="shared" ref="G54:L54" si="11">SUM(G50:G53)</f>
        <v>0</v>
      </c>
      <c r="H54" s="254"/>
      <c r="I54" s="254">
        <f t="shared" si="11"/>
        <v>0</v>
      </c>
      <c r="J54" s="254">
        <f t="shared" si="11"/>
        <v>0</v>
      </c>
      <c r="K54" s="254">
        <f t="shared" si="11"/>
        <v>0</v>
      </c>
      <c r="L54" s="254">
        <f t="shared" si="11"/>
        <v>0</v>
      </c>
      <c r="M54" s="449"/>
      <c r="O54" s="167"/>
      <c r="P54" s="167"/>
      <c r="Q54" s="169"/>
      <c r="R54" s="169"/>
      <c r="S54" s="169"/>
      <c r="T54" s="13"/>
    </row>
    <row r="55" spans="2:34" s="49" customFormat="1" ht="19.5" customHeight="1" thickTop="1" thickBot="1">
      <c r="B55" s="45"/>
      <c r="C55" s="45"/>
      <c r="D55" s="45"/>
      <c r="E55" s="45"/>
      <c r="F55" s="45"/>
      <c r="G55" s="47"/>
      <c r="H55" s="47"/>
      <c r="I55" s="47"/>
      <c r="J55" s="47"/>
      <c r="K55" s="47"/>
      <c r="L55" s="47"/>
      <c r="M55" s="47"/>
    </row>
    <row r="56" spans="2:34" s="160" customFormat="1" ht="27.75" customHeight="1" thickTop="1" thickBot="1">
      <c r="B56" s="239">
        <v>101</v>
      </c>
      <c r="C56" s="171"/>
      <c r="D56" s="279" t="s">
        <v>31</v>
      </c>
      <c r="E56" s="172"/>
      <c r="F56" s="172"/>
      <c r="G56" s="9">
        <f t="shared" ref="G56:L56" si="12">G28+G33+G48+G54</f>
        <v>0</v>
      </c>
      <c r="H56" s="9"/>
      <c r="I56" s="9">
        <f t="shared" si="12"/>
        <v>0</v>
      </c>
      <c r="J56" s="9">
        <f t="shared" si="12"/>
        <v>0</v>
      </c>
      <c r="K56" s="9">
        <f t="shared" si="12"/>
        <v>0</v>
      </c>
      <c r="L56" s="9">
        <f t="shared" si="12"/>
        <v>0</v>
      </c>
      <c r="M56" s="450"/>
      <c r="O56" s="145"/>
      <c r="P56" s="145"/>
      <c r="Q56" s="145"/>
      <c r="R56" s="145"/>
      <c r="S56" s="145"/>
      <c r="T56" s="145"/>
    </row>
    <row r="57" spans="2:34" s="11" customFormat="1" ht="13.5" thickTop="1">
      <c r="C57" s="13"/>
      <c r="E57" s="173"/>
      <c r="F57" s="173"/>
      <c r="G57" s="174"/>
      <c r="H57" s="175"/>
      <c r="I57" s="176"/>
      <c r="J57" s="176"/>
      <c r="K57" s="176"/>
      <c r="L57" s="176"/>
      <c r="M57" s="176"/>
      <c r="O57" s="13"/>
      <c r="P57" s="13"/>
      <c r="Q57" s="13"/>
      <c r="R57" s="13"/>
      <c r="S57" s="13"/>
      <c r="T57" s="13"/>
    </row>
    <row r="58" spans="2:34" s="182" customFormat="1">
      <c r="B58" s="177"/>
      <c r="C58" s="178"/>
      <c r="D58" s="179"/>
      <c r="E58" s="179"/>
      <c r="F58" s="179"/>
      <c r="G58" s="180"/>
      <c r="H58" s="180"/>
      <c r="I58" s="181"/>
      <c r="J58" s="181"/>
      <c r="K58" s="181"/>
      <c r="L58" s="181"/>
      <c r="M58" s="181"/>
      <c r="O58" s="125"/>
      <c r="P58" s="125"/>
      <c r="Q58" s="125"/>
      <c r="R58" s="125"/>
      <c r="S58" s="125"/>
      <c r="T58" s="125"/>
    </row>
    <row r="59" spans="2:34" s="11" customFormat="1">
      <c r="O59" s="13"/>
      <c r="P59" s="13"/>
      <c r="Q59" s="13"/>
      <c r="R59" s="13"/>
      <c r="S59" s="13"/>
      <c r="T59" s="13"/>
    </row>
    <row r="60" spans="2:34" s="11" customFormat="1">
      <c r="O60" s="13"/>
      <c r="P60" s="13"/>
      <c r="Q60" s="13"/>
      <c r="R60" s="13"/>
      <c r="S60" s="13"/>
      <c r="T60" s="13"/>
    </row>
    <row r="61" spans="2:34" s="11" customFormat="1">
      <c r="O61" s="13"/>
      <c r="P61" s="13"/>
      <c r="Q61" s="13"/>
      <c r="R61" s="13"/>
      <c r="S61" s="13"/>
      <c r="T61" s="13"/>
    </row>
    <row r="62" spans="2:34" s="11" customFormat="1">
      <c r="O62" s="13"/>
      <c r="P62" s="13"/>
      <c r="Q62" s="13"/>
      <c r="R62" s="13"/>
      <c r="S62" s="13"/>
      <c r="T62" s="13"/>
    </row>
    <row r="63" spans="2:34" s="11" customFormat="1">
      <c r="O63" s="13"/>
      <c r="P63" s="13"/>
      <c r="Q63" s="13"/>
      <c r="R63" s="13"/>
      <c r="S63" s="13"/>
      <c r="T63" s="13"/>
    </row>
    <row r="64" spans="2:34" s="11" customFormat="1">
      <c r="O64" s="13"/>
      <c r="P64" s="13"/>
      <c r="Q64" s="13"/>
      <c r="R64" s="13"/>
      <c r="S64" s="13"/>
      <c r="T64" s="13"/>
    </row>
    <row r="65" spans="15:20" s="11" customFormat="1">
      <c r="O65" s="13"/>
      <c r="P65" s="13"/>
      <c r="Q65" s="13"/>
      <c r="R65" s="13"/>
      <c r="S65" s="13"/>
      <c r="T65" s="13"/>
    </row>
    <row r="66" spans="15:20" s="11" customFormat="1">
      <c r="O66" s="13"/>
      <c r="P66" s="13"/>
      <c r="Q66" s="13"/>
      <c r="R66" s="13"/>
      <c r="S66" s="13"/>
      <c r="T66" s="13"/>
    </row>
    <row r="67" spans="15:20" s="11" customFormat="1">
      <c r="O67" s="13"/>
      <c r="P67" s="13"/>
      <c r="Q67" s="13"/>
      <c r="R67" s="13"/>
      <c r="S67" s="13"/>
      <c r="T67" s="13"/>
    </row>
    <row r="68" spans="15:20" s="11" customFormat="1">
      <c r="O68" s="13"/>
      <c r="P68" s="13"/>
      <c r="Q68" s="13"/>
      <c r="R68" s="13"/>
      <c r="S68" s="13"/>
      <c r="T68" s="13"/>
    </row>
    <row r="69" spans="15:20" s="11" customFormat="1">
      <c r="O69" s="13"/>
      <c r="P69" s="13"/>
      <c r="Q69" s="13"/>
      <c r="R69" s="13"/>
      <c r="S69" s="13"/>
      <c r="T69" s="13"/>
    </row>
    <row r="70" spans="15:20" s="11" customFormat="1">
      <c r="O70" s="13"/>
      <c r="P70" s="13"/>
      <c r="Q70" s="13"/>
      <c r="R70" s="13"/>
      <c r="S70" s="13"/>
      <c r="T70" s="13"/>
    </row>
    <row r="71" spans="15:20" s="11" customFormat="1">
      <c r="O71" s="13"/>
      <c r="P71" s="13"/>
      <c r="Q71" s="13"/>
      <c r="R71" s="13"/>
      <c r="S71" s="13"/>
      <c r="T71" s="13"/>
    </row>
    <row r="72" spans="15:20" s="11" customFormat="1">
      <c r="O72" s="13"/>
      <c r="P72" s="13"/>
      <c r="Q72" s="13"/>
      <c r="R72" s="13"/>
      <c r="S72" s="13"/>
      <c r="T72" s="13"/>
    </row>
    <row r="73" spans="15:20" s="11" customFormat="1">
      <c r="O73" s="13"/>
      <c r="P73" s="13"/>
      <c r="Q73" s="13"/>
      <c r="R73" s="13"/>
      <c r="S73" s="13"/>
      <c r="T73" s="13"/>
    </row>
    <row r="74" spans="15:20" s="11" customFormat="1">
      <c r="O74" s="13"/>
      <c r="P74" s="13"/>
      <c r="Q74" s="13"/>
      <c r="R74" s="13"/>
      <c r="S74" s="13"/>
      <c r="T74" s="13"/>
    </row>
    <row r="75" spans="15:20" s="11" customFormat="1">
      <c r="O75" s="13"/>
      <c r="P75" s="13"/>
      <c r="Q75" s="13"/>
      <c r="R75" s="13"/>
      <c r="S75" s="13"/>
      <c r="T75" s="13"/>
    </row>
    <row r="76" spans="15:20" s="11" customFormat="1">
      <c r="O76" s="13"/>
      <c r="P76" s="13"/>
      <c r="Q76" s="13"/>
      <c r="R76" s="13"/>
      <c r="S76" s="13"/>
      <c r="T76" s="13"/>
    </row>
    <row r="77" spans="15:20" s="11" customFormat="1">
      <c r="O77" s="13"/>
      <c r="P77" s="13"/>
      <c r="Q77" s="13"/>
      <c r="R77" s="13"/>
      <c r="S77" s="13"/>
      <c r="T77" s="13"/>
    </row>
    <row r="78" spans="15:20" s="11" customFormat="1">
      <c r="O78" s="13"/>
      <c r="P78" s="13"/>
      <c r="Q78" s="13"/>
      <c r="R78" s="13"/>
      <c r="S78" s="13"/>
      <c r="T78" s="13"/>
    </row>
    <row r="79" spans="15:20" s="11" customFormat="1">
      <c r="O79" s="13"/>
      <c r="P79" s="13"/>
      <c r="Q79" s="13"/>
      <c r="R79" s="13"/>
      <c r="S79" s="13"/>
      <c r="T79" s="13"/>
    </row>
    <row r="80" spans="15:20" s="11" customFormat="1">
      <c r="O80" s="13"/>
      <c r="P80" s="13"/>
      <c r="Q80" s="13"/>
      <c r="R80" s="13"/>
      <c r="S80" s="13"/>
      <c r="T80" s="13"/>
    </row>
    <row r="81" spans="15:20" s="11" customFormat="1">
      <c r="O81" s="13"/>
      <c r="P81" s="13"/>
      <c r="Q81" s="13"/>
      <c r="R81" s="13"/>
      <c r="S81" s="13"/>
      <c r="T81" s="13"/>
    </row>
    <row r="82" spans="15:20" s="11" customFormat="1">
      <c r="O82" s="13"/>
      <c r="P82" s="13"/>
      <c r="Q82" s="13"/>
      <c r="R82" s="13"/>
      <c r="S82" s="13"/>
      <c r="T82" s="13"/>
    </row>
    <row r="83" spans="15:20" s="11" customFormat="1">
      <c r="O83" s="13"/>
      <c r="P83" s="13"/>
      <c r="Q83" s="13"/>
      <c r="R83" s="13"/>
      <c r="S83" s="13"/>
      <c r="T83" s="13"/>
    </row>
    <row r="84" spans="15:20" s="11" customFormat="1">
      <c r="O84" s="13"/>
      <c r="P84" s="13"/>
      <c r="Q84" s="13"/>
      <c r="R84" s="13"/>
      <c r="S84" s="13"/>
      <c r="T84" s="13"/>
    </row>
    <row r="85" spans="15:20" s="11" customFormat="1">
      <c r="O85" s="13"/>
      <c r="P85" s="13"/>
      <c r="Q85" s="13"/>
      <c r="R85" s="13"/>
      <c r="S85" s="13"/>
      <c r="T85" s="13"/>
    </row>
    <row r="86" spans="15:20" s="11" customFormat="1">
      <c r="O86" s="13"/>
      <c r="P86" s="13"/>
      <c r="Q86" s="13"/>
      <c r="R86" s="13"/>
      <c r="S86" s="13"/>
      <c r="T86" s="13"/>
    </row>
    <row r="87" spans="15:20" s="11" customFormat="1">
      <c r="O87" s="13"/>
      <c r="P87" s="13"/>
      <c r="Q87" s="13"/>
      <c r="R87" s="13"/>
      <c r="S87" s="13"/>
      <c r="T87" s="13"/>
    </row>
    <row r="88" spans="15:20" s="11" customFormat="1">
      <c r="O88" s="13"/>
      <c r="P88" s="13"/>
      <c r="Q88" s="13"/>
      <c r="R88" s="13"/>
      <c r="S88" s="13"/>
      <c r="T88" s="13"/>
    </row>
    <row r="89" spans="15:20" s="11" customFormat="1">
      <c r="O89" s="13"/>
      <c r="P89" s="13"/>
      <c r="Q89" s="13"/>
      <c r="R89" s="13"/>
      <c r="S89" s="13"/>
      <c r="T89" s="13"/>
    </row>
    <row r="90" spans="15:20" s="11" customFormat="1">
      <c r="O90" s="13"/>
      <c r="P90" s="13"/>
      <c r="Q90" s="13"/>
      <c r="R90" s="13"/>
      <c r="S90" s="13"/>
      <c r="T90" s="13"/>
    </row>
    <row r="91" spans="15:20" s="11" customFormat="1">
      <c r="O91" s="13"/>
      <c r="P91" s="13"/>
      <c r="Q91" s="13"/>
      <c r="R91" s="13"/>
      <c r="S91" s="13"/>
      <c r="T91" s="13"/>
    </row>
    <row r="92" spans="15:20" s="11" customFormat="1">
      <c r="O92" s="13"/>
      <c r="P92" s="13"/>
      <c r="Q92" s="13"/>
      <c r="R92" s="13"/>
      <c r="S92" s="13"/>
      <c r="T92" s="13"/>
    </row>
    <row r="93" spans="15:20" s="11" customFormat="1">
      <c r="O93" s="13"/>
      <c r="P93" s="13"/>
      <c r="Q93" s="13"/>
      <c r="R93" s="13"/>
      <c r="S93" s="13"/>
      <c r="T93" s="13"/>
    </row>
    <row r="94" spans="15:20" s="11" customFormat="1">
      <c r="O94" s="13"/>
      <c r="P94" s="13"/>
      <c r="Q94" s="13"/>
      <c r="R94" s="13"/>
      <c r="S94" s="13"/>
      <c r="T94" s="13"/>
    </row>
    <row r="95" spans="15:20" s="11" customFormat="1">
      <c r="O95" s="13"/>
      <c r="P95" s="13"/>
      <c r="Q95" s="13"/>
      <c r="R95" s="13"/>
      <c r="S95" s="13"/>
      <c r="T95" s="13"/>
    </row>
    <row r="96" spans="15:20" s="11" customFormat="1">
      <c r="O96" s="13"/>
      <c r="P96" s="13"/>
      <c r="Q96" s="13"/>
      <c r="R96" s="13"/>
      <c r="S96" s="13"/>
      <c r="T96" s="13"/>
    </row>
    <row r="97" spans="15:20" s="11" customFormat="1">
      <c r="O97" s="13"/>
      <c r="P97" s="13"/>
      <c r="Q97" s="13"/>
      <c r="R97" s="13"/>
      <c r="S97" s="13"/>
      <c r="T97" s="13"/>
    </row>
    <row r="98" spans="15:20" s="11" customFormat="1">
      <c r="O98" s="13"/>
      <c r="P98" s="13"/>
      <c r="Q98" s="13"/>
      <c r="R98" s="13"/>
      <c r="S98" s="13"/>
      <c r="T98" s="13"/>
    </row>
    <row r="99" spans="15:20" s="11" customFormat="1">
      <c r="O99" s="13"/>
      <c r="P99" s="13"/>
      <c r="Q99" s="13"/>
      <c r="R99" s="13"/>
      <c r="S99" s="13"/>
      <c r="T99" s="13"/>
    </row>
    <row r="100" spans="15:20" s="11" customFormat="1">
      <c r="O100" s="13"/>
      <c r="P100" s="13"/>
      <c r="Q100" s="13"/>
      <c r="R100" s="13"/>
      <c r="S100" s="13"/>
      <c r="T100" s="13"/>
    </row>
    <row r="101" spans="15:20" s="11" customFormat="1">
      <c r="O101" s="13"/>
      <c r="P101" s="13"/>
      <c r="Q101" s="13"/>
      <c r="R101" s="13"/>
      <c r="S101" s="13"/>
      <c r="T101" s="13"/>
    </row>
    <row r="102" spans="15:20" s="11" customFormat="1">
      <c r="O102" s="13"/>
      <c r="P102" s="13"/>
      <c r="Q102" s="13"/>
      <c r="R102" s="13"/>
      <c r="S102" s="13"/>
      <c r="T102" s="13"/>
    </row>
    <row r="103" spans="15:20" s="11" customFormat="1">
      <c r="O103" s="13"/>
      <c r="P103" s="13"/>
      <c r="Q103" s="13"/>
      <c r="R103" s="13"/>
      <c r="S103" s="13"/>
      <c r="T103" s="13"/>
    </row>
    <row r="104" spans="15:20" s="11" customFormat="1">
      <c r="O104" s="13"/>
      <c r="P104" s="13"/>
      <c r="Q104" s="13"/>
      <c r="R104" s="13"/>
      <c r="S104" s="13"/>
      <c r="T104" s="13"/>
    </row>
    <row r="105" spans="15:20" s="11" customFormat="1">
      <c r="O105" s="13"/>
      <c r="P105" s="13"/>
      <c r="Q105" s="13"/>
      <c r="R105" s="13"/>
      <c r="S105" s="13"/>
      <c r="T105" s="13"/>
    </row>
    <row r="106" spans="15:20" s="11" customFormat="1">
      <c r="O106" s="13"/>
      <c r="P106" s="13"/>
      <c r="Q106" s="13"/>
      <c r="R106" s="13"/>
      <c r="S106" s="13"/>
      <c r="T106" s="13"/>
    </row>
    <row r="107" spans="15:20" s="11" customFormat="1">
      <c r="O107" s="13"/>
      <c r="P107" s="13"/>
      <c r="Q107" s="13"/>
      <c r="R107" s="13"/>
      <c r="S107" s="13"/>
      <c r="T107" s="13"/>
    </row>
    <row r="108" spans="15:20" s="11" customFormat="1">
      <c r="O108" s="13"/>
      <c r="P108" s="13"/>
      <c r="Q108" s="13"/>
      <c r="R108" s="13"/>
      <c r="S108" s="13"/>
      <c r="T108" s="13"/>
    </row>
    <row r="109" spans="15:20" s="11" customFormat="1">
      <c r="O109" s="13"/>
      <c r="P109" s="13"/>
      <c r="Q109" s="13"/>
      <c r="R109" s="13"/>
      <c r="S109" s="13"/>
      <c r="T109" s="13"/>
    </row>
    <row r="110" spans="15:20" s="11" customFormat="1">
      <c r="O110" s="13"/>
      <c r="P110" s="13"/>
      <c r="Q110" s="13"/>
      <c r="R110" s="13"/>
      <c r="S110" s="13"/>
      <c r="T110" s="13"/>
    </row>
    <row r="111" spans="15:20" s="11" customFormat="1">
      <c r="O111" s="13"/>
      <c r="P111" s="13"/>
      <c r="Q111" s="13"/>
      <c r="R111" s="13"/>
      <c r="S111" s="13"/>
      <c r="T111" s="13"/>
    </row>
    <row r="112" spans="15:20" s="11" customFormat="1">
      <c r="O112" s="13"/>
      <c r="P112" s="13"/>
      <c r="Q112" s="13"/>
      <c r="R112" s="13"/>
      <c r="S112" s="13"/>
      <c r="T112" s="13"/>
    </row>
    <row r="113" spans="15:20" s="11" customFormat="1">
      <c r="O113" s="13"/>
      <c r="P113" s="13"/>
      <c r="Q113" s="13"/>
      <c r="R113" s="13"/>
      <c r="S113" s="13"/>
      <c r="T113" s="13"/>
    </row>
    <row r="114" spans="15:20" s="11" customFormat="1">
      <c r="O114" s="13"/>
      <c r="P114" s="13"/>
      <c r="Q114" s="13"/>
      <c r="R114" s="13"/>
      <c r="S114" s="13"/>
      <c r="T114" s="13"/>
    </row>
    <row r="115" spans="15:20" s="11" customFormat="1">
      <c r="O115" s="13"/>
      <c r="P115" s="13"/>
      <c r="Q115" s="13"/>
      <c r="R115" s="13"/>
      <c r="S115" s="13"/>
      <c r="T115" s="13"/>
    </row>
    <row r="116" spans="15:20" s="11" customFormat="1">
      <c r="O116" s="13"/>
      <c r="P116" s="13"/>
      <c r="Q116" s="13"/>
      <c r="R116" s="13"/>
      <c r="S116" s="13"/>
      <c r="T116" s="13"/>
    </row>
    <row r="117" spans="15:20" s="11" customFormat="1">
      <c r="O117" s="13"/>
      <c r="P117" s="13"/>
      <c r="Q117" s="13"/>
      <c r="R117" s="13"/>
      <c r="S117" s="13"/>
      <c r="T117" s="13"/>
    </row>
    <row r="118" spans="15:20" s="11" customFormat="1">
      <c r="O118" s="13"/>
      <c r="P118" s="13"/>
      <c r="Q118" s="13"/>
      <c r="R118" s="13"/>
      <c r="S118" s="13"/>
      <c r="T118" s="13"/>
    </row>
    <row r="119" spans="15:20" s="11" customFormat="1">
      <c r="O119" s="13"/>
      <c r="P119" s="13"/>
      <c r="Q119" s="13"/>
      <c r="R119" s="13"/>
      <c r="S119" s="13"/>
      <c r="T119" s="13"/>
    </row>
    <row r="120" spans="15:20" s="11" customFormat="1">
      <c r="O120" s="13"/>
      <c r="P120" s="13"/>
      <c r="Q120" s="13"/>
      <c r="R120" s="13"/>
      <c r="S120" s="13"/>
      <c r="T120" s="13"/>
    </row>
    <row r="121" spans="15:20" s="11" customFormat="1">
      <c r="O121" s="13"/>
      <c r="P121" s="13"/>
      <c r="Q121" s="13"/>
      <c r="R121" s="13"/>
      <c r="S121" s="13"/>
      <c r="T121" s="13"/>
    </row>
    <row r="122" spans="15:20" s="11" customFormat="1">
      <c r="O122" s="13"/>
      <c r="P122" s="13"/>
      <c r="Q122" s="13"/>
      <c r="R122" s="13"/>
      <c r="S122" s="13"/>
      <c r="T122" s="13"/>
    </row>
    <row r="123" spans="15:20" s="11" customFormat="1">
      <c r="O123" s="13"/>
      <c r="P123" s="13"/>
      <c r="Q123" s="13"/>
      <c r="R123" s="13"/>
      <c r="S123" s="13"/>
      <c r="T123" s="13"/>
    </row>
    <row r="124" spans="15:20" s="11" customFormat="1">
      <c r="O124" s="13"/>
      <c r="P124" s="13"/>
      <c r="Q124" s="13"/>
      <c r="R124" s="13"/>
      <c r="S124" s="13"/>
      <c r="T124" s="13"/>
    </row>
    <row r="125" spans="15:20" s="11" customFormat="1">
      <c r="O125" s="13"/>
      <c r="P125" s="13"/>
      <c r="Q125" s="13"/>
      <c r="R125" s="13"/>
      <c r="S125" s="13"/>
      <c r="T125" s="13"/>
    </row>
    <row r="126" spans="15:20" s="11" customFormat="1">
      <c r="O126" s="13"/>
      <c r="P126" s="13"/>
      <c r="Q126" s="13"/>
      <c r="R126" s="13"/>
      <c r="S126" s="13"/>
      <c r="T126" s="13"/>
    </row>
    <row r="127" spans="15:20" s="11" customFormat="1">
      <c r="O127" s="13"/>
      <c r="P127" s="13"/>
      <c r="Q127" s="13"/>
      <c r="R127" s="13"/>
      <c r="S127" s="13"/>
      <c r="T127" s="13"/>
    </row>
    <row r="128" spans="15:20" s="11" customFormat="1">
      <c r="O128" s="13"/>
      <c r="P128" s="13"/>
      <c r="Q128" s="13"/>
      <c r="R128" s="13"/>
      <c r="S128" s="13"/>
      <c r="T128" s="13"/>
    </row>
    <row r="129" spans="15:20" s="11" customFormat="1">
      <c r="O129" s="13"/>
      <c r="P129" s="13"/>
      <c r="Q129" s="13"/>
      <c r="R129" s="13"/>
      <c r="S129" s="13"/>
      <c r="T129" s="13"/>
    </row>
    <row r="130" spans="15:20" s="11" customFormat="1">
      <c r="O130" s="13"/>
      <c r="P130" s="13"/>
      <c r="Q130" s="13"/>
      <c r="R130" s="13"/>
      <c r="S130" s="13"/>
      <c r="T130" s="13"/>
    </row>
    <row r="131" spans="15:20" s="11" customFormat="1">
      <c r="O131" s="13"/>
      <c r="P131" s="13"/>
      <c r="Q131" s="13"/>
      <c r="R131" s="13"/>
      <c r="S131" s="13"/>
      <c r="T131" s="13"/>
    </row>
    <row r="132" spans="15:20" s="11" customFormat="1">
      <c r="O132" s="13"/>
      <c r="P132" s="13"/>
      <c r="Q132" s="13"/>
      <c r="R132" s="13"/>
      <c r="S132" s="13"/>
      <c r="T132" s="13"/>
    </row>
    <row r="133" spans="15:20" s="11" customFormat="1">
      <c r="O133" s="13"/>
      <c r="P133" s="13"/>
      <c r="Q133" s="13"/>
      <c r="R133" s="13"/>
      <c r="S133" s="13"/>
      <c r="T133" s="13"/>
    </row>
    <row r="134" spans="15:20" s="11" customFormat="1">
      <c r="O134" s="13"/>
      <c r="P134" s="13"/>
      <c r="Q134" s="13"/>
      <c r="R134" s="13"/>
      <c r="S134" s="13"/>
      <c r="T134" s="13"/>
    </row>
    <row r="135" spans="15:20" s="11" customFormat="1">
      <c r="O135" s="13"/>
      <c r="P135" s="13"/>
      <c r="Q135" s="13"/>
      <c r="R135" s="13"/>
      <c r="S135" s="13"/>
      <c r="T135" s="13"/>
    </row>
    <row r="136" spans="15:20" s="11" customFormat="1">
      <c r="O136" s="13"/>
      <c r="P136" s="13"/>
      <c r="Q136" s="13"/>
      <c r="R136" s="13"/>
      <c r="S136" s="13"/>
      <c r="T136" s="13"/>
    </row>
    <row r="137" spans="15:20" s="11" customFormat="1">
      <c r="O137" s="13"/>
      <c r="P137" s="13"/>
      <c r="Q137" s="13"/>
      <c r="R137" s="13"/>
      <c r="S137" s="13"/>
      <c r="T137" s="13"/>
    </row>
    <row r="138" spans="15:20" s="11" customFormat="1">
      <c r="O138" s="13"/>
      <c r="P138" s="13"/>
      <c r="Q138" s="13"/>
      <c r="R138" s="13"/>
      <c r="S138" s="13"/>
      <c r="T138" s="13"/>
    </row>
    <row r="139" spans="15:20" s="11" customFormat="1">
      <c r="O139" s="13"/>
      <c r="P139" s="13"/>
      <c r="Q139" s="13"/>
      <c r="R139" s="13"/>
      <c r="S139" s="13"/>
      <c r="T139" s="13"/>
    </row>
    <row r="140" spans="15:20" s="11" customFormat="1">
      <c r="O140" s="13"/>
      <c r="P140" s="13"/>
      <c r="Q140" s="13"/>
      <c r="R140" s="13"/>
      <c r="S140" s="13"/>
      <c r="T140" s="13"/>
    </row>
    <row r="141" spans="15:20" s="11" customFormat="1">
      <c r="O141" s="13"/>
      <c r="P141" s="13"/>
      <c r="Q141" s="13"/>
      <c r="R141" s="13"/>
      <c r="S141" s="13"/>
      <c r="T141" s="13"/>
    </row>
    <row r="142" spans="15:20" s="11" customFormat="1">
      <c r="O142" s="13"/>
      <c r="P142" s="13"/>
      <c r="Q142" s="13"/>
      <c r="R142" s="13"/>
      <c r="S142" s="13"/>
      <c r="T142" s="13"/>
    </row>
    <row r="143" spans="15:20" s="11" customFormat="1">
      <c r="O143" s="13"/>
      <c r="P143" s="13"/>
      <c r="Q143" s="13"/>
      <c r="R143" s="13"/>
      <c r="S143" s="13"/>
      <c r="T143" s="13"/>
    </row>
    <row r="144" spans="15:20" s="11" customFormat="1">
      <c r="O144" s="13"/>
      <c r="P144" s="13"/>
      <c r="Q144" s="13"/>
      <c r="R144" s="13"/>
      <c r="S144" s="13"/>
      <c r="T144" s="13"/>
    </row>
    <row r="145" spans="15:20" s="11" customFormat="1">
      <c r="O145" s="13"/>
      <c r="P145" s="13"/>
      <c r="Q145" s="13"/>
      <c r="R145" s="13"/>
      <c r="S145" s="13"/>
      <c r="T145" s="13"/>
    </row>
    <row r="146" spans="15:20" s="11" customFormat="1">
      <c r="O146" s="13"/>
      <c r="P146" s="13"/>
      <c r="Q146" s="13"/>
      <c r="R146" s="13"/>
      <c r="S146" s="13"/>
      <c r="T146" s="13"/>
    </row>
    <row r="147" spans="15:20" s="11" customFormat="1">
      <c r="O147" s="13"/>
      <c r="P147" s="13"/>
      <c r="Q147" s="13"/>
      <c r="R147" s="13"/>
      <c r="S147" s="13"/>
      <c r="T147" s="13"/>
    </row>
    <row r="148" spans="15:20" s="11" customFormat="1">
      <c r="O148" s="13"/>
      <c r="P148" s="13"/>
      <c r="Q148" s="13"/>
      <c r="R148" s="13"/>
      <c r="S148" s="13"/>
      <c r="T148" s="13"/>
    </row>
    <row r="149" spans="15:20" s="11" customFormat="1">
      <c r="O149" s="13"/>
      <c r="P149" s="13"/>
      <c r="Q149" s="13"/>
      <c r="R149" s="13"/>
      <c r="S149" s="13"/>
      <c r="T149" s="13"/>
    </row>
    <row r="150" spans="15:20" s="11" customFormat="1">
      <c r="O150" s="13"/>
      <c r="P150" s="13"/>
      <c r="Q150" s="13"/>
      <c r="R150" s="13"/>
      <c r="S150" s="13"/>
      <c r="T150" s="13"/>
    </row>
    <row r="151" spans="15:20" s="11" customFormat="1">
      <c r="O151" s="13"/>
      <c r="P151" s="13"/>
      <c r="Q151" s="13"/>
      <c r="R151" s="13"/>
      <c r="S151" s="13"/>
      <c r="T151" s="13"/>
    </row>
    <row r="152" spans="15:20" s="11" customFormat="1">
      <c r="O152" s="13"/>
      <c r="P152" s="13"/>
      <c r="Q152" s="13"/>
      <c r="R152" s="13"/>
      <c r="S152" s="13"/>
      <c r="T152" s="13"/>
    </row>
    <row r="153" spans="15:20" s="11" customFormat="1">
      <c r="O153" s="13"/>
      <c r="P153" s="13"/>
      <c r="Q153" s="13"/>
      <c r="R153" s="13"/>
      <c r="S153" s="13"/>
      <c r="T153" s="13"/>
    </row>
    <row r="154" spans="15:20" s="11" customFormat="1">
      <c r="O154" s="13"/>
      <c r="P154" s="13"/>
      <c r="Q154" s="13"/>
      <c r="R154" s="13"/>
      <c r="S154" s="13"/>
      <c r="T154" s="13"/>
    </row>
    <row r="155" spans="15:20" s="11" customFormat="1">
      <c r="O155" s="13"/>
      <c r="P155" s="13"/>
      <c r="Q155" s="13"/>
      <c r="R155" s="13"/>
      <c r="S155" s="13"/>
      <c r="T155" s="13"/>
    </row>
    <row r="156" spans="15:20" s="11" customFormat="1">
      <c r="O156" s="13"/>
      <c r="P156" s="13"/>
      <c r="Q156" s="13"/>
      <c r="R156" s="13"/>
      <c r="S156" s="13"/>
      <c r="T156" s="13"/>
    </row>
    <row r="157" spans="15:20" s="11" customFormat="1">
      <c r="O157" s="13"/>
      <c r="P157" s="13"/>
      <c r="Q157" s="13"/>
      <c r="R157" s="13"/>
      <c r="S157" s="13"/>
      <c r="T157" s="13"/>
    </row>
    <row r="158" spans="15:20" s="11" customFormat="1">
      <c r="O158" s="13"/>
      <c r="P158" s="13"/>
      <c r="Q158" s="13"/>
      <c r="R158" s="13"/>
      <c r="S158" s="13"/>
      <c r="T158" s="13"/>
    </row>
    <row r="159" spans="15:20" s="11" customFormat="1">
      <c r="O159" s="13"/>
      <c r="P159" s="13"/>
      <c r="Q159" s="13"/>
      <c r="R159" s="13"/>
      <c r="S159" s="13"/>
      <c r="T159" s="13"/>
    </row>
    <row r="160" spans="15:20" s="11" customFormat="1">
      <c r="O160" s="13"/>
      <c r="P160" s="13"/>
      <c r="Q160" s="13"/>
      <c r="R160" s="13"/>
      <c r="S160" s="13"/>
      <c r="T160" s="13"/>
    </row>
    <row r="161" spans="15:20" s="11" customFormat="1">
      <c r="O161" s="13"/>
      <c r="P161" s="13"/>
      <c r="Q161" s="13"/>
      <c r="R161" s="13"/>
      <c r="S161" s="13"/>
      <c r="T161" s="13"/>
    </row>
    <row r="162" spans="15:20" s="11" customFormat="1">
      <c r="O162" s="13"/>
      <c r="P162" s="13"/>
      <c r="Q162" s="13"/>
      <c r="R162" s="13"/>
      <c r="S162" s="13"/>
      <c r="T162" s="13"/>
    </row>
    <row r="163" spans="15:20" s="11" customFormat="1">
      <c r="O163" s="13"/>
      <c r="P163" s="13"/>
      <c r="Q163" s="13"/>
      <c r="R163" s="13"/>
      <c r="S163" s="13"/>
      <c r="T163" s="13"/>
    </row>
    <row r="164" spans="15:20" s="11" customFormat="1">
      <c r="O164" s="13"/>
      <c r="P164" s="13"/>
      <c r="Q164" s="13"/>
      <c r="R164" s="13"/>
      <c r="S164" s="13"/>
      <c r="T164" s="13"/>
    </row>
    <row r="165" spans="15:20" s="11" customFormat="1">
      <c r="O165" s="13"/>
      <c r="P165" s="13"/>
      <c r="Q165" s="13"/>
      <c r="R165" s="13"/>
      <c r="S165" s="13"/>
      <c r="T165" s="13"/>
    </row>
    <row r="166" spans="15:20" s="11" customFormat="1">
      <c r="O166" s="13"/>
      <c r="P166" s="13"/>
      <c r="Q166" s="13"/>
      <c r="R166" s="13"/>
      <c r="S166" s="13"/>
      <c r="T166" s="13"/>
    </row>
    <row r="167" spans="15:20" s="11" customFormat="1">
      <c r="O167" s="13"/>
      <c r="P167" s="13"/>
      <c r="Q167" s="13"/>
      <c r="R167" s="13"/>
      <c r="S167" s="13"/>
      <c r="T167" s="13"/>
    </row>
    <row r="168" spans="15:20" s="11" customFormat="1">
      <c r="O168" s="13"/>
      <c r="P168" s="13"/>
      <c r="Q168" s="13"/>
      <c r="R168" s="13"/>
      <c r="S168" s="13"/>
      <c r="T168" s="13"/>
    </row>
    <row r="169" spans="15:20" s="11" customFormat="1">
      <c r="O169" s="13"/>
      <c r="P169" s="13"/>
      <c r="Q169" s="13"/>
      <c r="R169" s="13"/>
      <c r="S169" s="13"/>
      <c r="T169" s="13"/>
    </row>
    <row r="170" spans="15:20" s="11" customFormat="1">
      <c r="O170" s="13"/>
      <c r="P170" s="13"/>
      <c r="Q170" s="13"/>
      <c r="R170" s="13"/>
      <c r="S170" s="13"/>
      <c r="T170" s="13"/>
    </row>
    <row r="171" spans="15:20" s="11" customFormat="1">
      <c r="O171" s="13"/>
      <c r="P171" s="13"/>
      <c r="Q171" s="13"/>
      <c r="R171" s="13"/>
      <c r="S171" s="13"/>
      <c r="T171" s="13"/>
    </row>
    <row r="172" spans="15:20" s="11" customFormat="1">
      <c r="O172" s="13"/>
      <c r="P172" s="13"/>
      <c r="Q172" s="13"/>
      <c r="R172" s="13"/>
      <c r="S172" s="13"/>
      <c r="T172" s="13"/>
    </row>
    <row r="173" spans="15:20" s="11" customFormat="1">
      <c r="O173" s="13"/>
      <c r="P173" s="13"/>
      <c r="Q173" s="13"/>
      <c r="R173" s="13"/>
      <c r="S173" s="13"/>
      <c r="T173" s="13"/>
    </row>
    <row r="174" spans="15:20" s="11" customFormat="1">
      <c r="O174" s="13"/>
      <c r="P174" s="13"/>
      <c r="Q174" s="13"/>
      <c r="R174" s="13"/>
      <c r="S174" s="13"/>
      <c r="T174" s="13"/>
    </row>
    <row r="175" spans="15:20" s="11" customFormat="1">
      <c r="O175" s="13"/>
      <c r="P175" s="13"/>
      <c r="Q175" s="13"/>
      <c r="R175" s="13"/>
      <c r="S175" s="13"/>
      <c r="T175" s="13"/>
    </row>
    <row r="176" spans="15:20" s="11" customFormat="1">
      <c r="O176" s="13"/>
      <c r="P176" s="13"/>
      <c r="Q176" s="13"/>
      <c r="R176" s="13"/>
      <c r="S176" s="13"/>
      <c r="T176" s="13"/>
    </row>
    <row r="177" spans="15:20" s="11" customFormat="1">
      <c r="O177" s="13"/>
      <c r="P177" s="13"/>
      <c r="Q177" s="13"/>
      <c r="R177" s="13"/>
      <c r="S177" s="13"/>
      <c r="T177" s="13"/>
    </row>
    <row r="178" spans="15:20" s="11" customFormat="1">
      <c r="O178" s="13"/>
      <c r="P178" s="13"/>
      <c r="Q178" s="13"/>
      <c r="R178" s="13"/>
      <c r="S178" s="13"/>
      <c r="T178" s="13"/>
    </row>
    <row r="179" spans="15:20" s="11" customFormat="1">
      <c r="O179" s="13"/>
      <c r="P179" s="13"/>
      <c r="Q179" s="13"/>
      <c r="R179" s="13"/>
      <c r="S179" s="13"/>
      <c r="T179" s="13"/>
    </row>
    <row r="180" spans="15:20" s="11" customFormat="1">
      <c r="O180" s="13"/>
      <c r="P180" s="13"/>
      <c r="Q180" s="13"/>
      <c r="R180" s="13"/>
      <c r="S180" s="13"/>
      <c r="T180" s="13"/>
    </row>
    <row r="181" spans="15:20" s="11" customFormat="1">
      <c r="O181" s="13"/>
      <c r="P181" s="13"/>
      <c r="Q181" s="13"/>
      <c r="R181" s="13"/>
      <c r="S181" s="13"/>
      <c r="T181" s="13"/>
    </row>
    <row r="182" spans="15:20" s="11" customFormat="1">
      <c r="O182" s="13"/>
      <c r="P182" s="13"/>
      <c r="Q182" s="13"/>
      <c r="R182" s="13"/>
      <c r="S182" s="13"/>
      <c r="T182" s="13"/>
    </row>
    <row r="183" spans="15:20" s="11" customFormat="1">
      <c r="O183" s="13"/>
      <c r="P183" s="13"/>
      <c r="Q183" s="13"/>
      <c r="R183" s="13"/>
      <c r="S183" s="13"/>
      <c r="T183" s="13"/>
    </row>
    <row r="184" spans="15:20" s="11" customFormat="1">
      <c r="O184" s="13"/>
      <c r="P184" s="13"/>
      <c r="Q184" s="13"/>
      <c r="R184" s="13"/>
      <c r="S184" s="13"/>
      <c r="T184" s="13"/>
    </row>
    <row r="185" spans="15:20" s="11" customFormat="1">
      <c r="O185" s="13"/>
      <c r="P185" s="13"/>
      <c r="Q185" s="13"/>
      <c r="R185" s="13"/>
      <c r="S185" s="13"/>
      <c r="T185" s="13"/>
    </row>
    <row r="186" spans="15:20" s="11" customFormat="1">
      <c r="O186" s="13"/>
      <c r="P186" s="13"/>
      <c r="Q186" s="13"/>
      <c r="R186" s="13"/>
      <c r="S186" s="13"/>
      <c r="T186" s="13"/>
    </row>
    <row r="187" spans="15:20" s="11" customFormat="1">
      <c r="O187" s="13"/>
      <c r="P187" s="13"/>
      <c r="Q187" s="13"/>
      <c r="R187" s="13"/>
      <c r="S187" s="13"/>
      <c r="T187" s="13"/>
    </row>
    <row r="188" spans="15:20" s="11" customFormat="1">
      <c r="O188" s="13"/>
      <c r="P188" s="13"/>
      <c r="Q188" s="13"/>
      <c r="R188" s="13"/>
      <c r="S188" s="13"/>
      <c r="T188" s="13"/>
    </row>
    <row r="189" spans="15:20" s="11" customFormat="1">
      <c r="O189" s="13"/>
      <c r="P189" s="13"/>
      <c r="Q189" s="13"/>
      <c r="R189" s="13"/>
      <c r="S189" s="13"/>
      <c r="T189" s="13"/>
    </row>
    <row r="190" spans="15:20" s="11" customFormat="1">
      <c r="O190" s="13"/>
      <c r="P190" s="13"/>
      <c r="Q190" s="13"/>
      <c r="R190" s="13"/>
      <c r="S190" s="13"/>
      <c r="T190" s="13"/>
    </row>
    <row r="191" spans="15:20" s="11" customFormat="1">
      <c r="O191" s="13"/>
      <c r="P191" s="13"/>
      <c r="Q191" s="13"/>
      <c r="R191" s="13"/>
      <c r="S191" s="13"/>
      <c r="T191" s="13"/>
    </row>
    <row r="192" spans="15:20" s="11" customFormat="1">
      <c r="O192" s="13"/>
      <c r="P192" s="13"/>
      <c r="Q192" s="13"/>
      <c r="R192" s="13"/>
      <c r="S192" s="13"/>
      <c r="T192" s="13"/>
    </row>
    <row r="193" spans="15:20" s="11" customFormat="1">
      <c r="O193" s="13"/>
      <c r="P193" s="13"/>
      <c r="Q193" s="13"/>
      <c r="R193" s="13"/>
      <c r="S193" s="13"/>
      <c r="T193" s="13"/>
    </row>
    <row r="194" spans="15:20" s="11" customFormat="1">
      <c r="O194" s="13"/>
      <c r="P194" s="13"/>
      <c r="Q194" s="13"/>
      <c r="R194" s="13"/>
      <c r="S194" s="13"/>
      <c r="T194" s="13"/>
    </row>
    <row r="195" spans="15:20" s="11" customFormat="1">
      <c r="O195" s="13"/>
      <c r="P195" s="13"/>
      <c r="Q195" s="13"/>
      <c r="R195" s="13"/>
      <c r="S195" s="13"/>
      <c r="T195" s="13"/>
    </row>
    <row r="196" spans="15:20" s="11" customFormat="1">
      <c r="O196" s="13"/>
      <c r="P196" s="13"/>
      <c r="Q196" s="13"/>
      <c r="R196" s="13"/>
      <c r="S196" s="13"/>
      <c r="T196" s="13"/>
    </row>
    <row r="197" spans="15:20" s="11" customFormat="1">
      <c r="O197" s="13"/>
      <c r="P197" s="13"/>
      <c r="Q197" s="13"/>
      <c r="R197" s="13"/>
      <c r="S197" s="13"/>
      <c r="T197" s="13"/>
    </row>
    <row r="198" spans="15:20" s="11" customFormat="1">
      <c r="O198" s="13"/>
      <c r="P198" s="13"/>
      <c r="Q198" s="13"/>
      <c r="R198" s="13"/>
      <c r="S198" s="13"/>
      <c r="T198" s="13"/>
    </row>
    <row r="199" spans="15:20" s="11" customFormat="1">
      <c r="O199" s="13"/>
      <c r="P199" s="13"/>
      <c r="Q199" s="13"/>
      <c r="R199" s="13"/>
      <c r="S199" s="13"/>
      <c r="T199" s="13"/>
    </row>
    <row r="200" spans="15:20" s="11" customFormat="1">
      <c r="O200" s="13"/>
      <c r="P200" s="13"/>
      <c r="Q200" s="13"/>
      <c r="R200" s="13"/>
      <c r="S200" s="13"/>
      <c r="T200" s="13"/>
    </row>
    <row r="201" spans="15:20" s="11" customFormat="1">
      <c r="O201" s="13"/>
      <c r="P201" s="13"/>
      <c r="Q201" s="13"/>
      <c r="R201" s="13"/>
      <c r="S201" s="13"/>
      <c r="T201" s="13"/>
    </row>
    <row r="202" spans="15:20" s="11" customFormat="1">
      <c r="O202" s="13"/>
      <c r="P202" s="13"/>
      <c r="Q202" s="13"/>
      <c r="R202" s="13"/>
      <c r="S202" s="13"/>
      <c r="T202" s="13"/>
    </row>
    <row r="203" spans="15:20" s="11" customFormat="1">
      <c r="O203" s="13"/>
      <c r="P203" s="13"/>
      <c r="Q203" s="13"/>
      <c r="R203" s="13"/>
      <c r="S203" s="13"/>
      <c r="T203" s="13"/>
    </row>
    <row r="204" spans="15:20" s="11" customFormat="1">
      <c r="O204" s="13"/>
      <c r="P204" s="13"/>
      <c r="Q204" s="13"/>
      <c r="R204" s="13"/>
      <c r="S204" s="13"/>
      <c r="T204" s="13"/>
    </row>
    <row r="205" spans="15:20" s="11" customFormat="1">
      <c r="O205" s="13"/>
      <c r="P205" s="13"/>
      <c r="Q205" s="13"/>
      <c r="R205" s="13"/>
      <c r="S205" s="13"/>
      <c r="T205" s="13"/>
    </row>
    <row r="206" spans="15:20" s="11" customFormat="1">
      <c r="O206" s="13"/>
      <c r="P206" s="13"/>
      <c r="Q206" s="13"/>
      <c r="R206" s="13"/>
      <c r="S206" s="13"/>
      <c r="T206" s="13"/>
    </row>
    <row r="207" spans="15:20" s="11" customFormat="1">
      <c r="O207" s="13"/>
      <c r="P207" s="13"/>
      <c r="Q207" s="13"/>
      <c r="R207" s="13"/>
      <c r="S207" s="13"/>
      <c r="T207" s="13"/>
    </row>
    <row r="208" spans="15:20" s="11" customFormat="1">
      <c r="O208" s="13"/>
      <c r="P208" s="13"/>
      <c r="Q208" s="13"/>
      <c r="R208" s="13"/>
      <c r="S208" s="13"/>
      <c r="T208" s="13"/>
    </row>
    <row r="209" spans="15:20" s="11" customFormat="1">
      <c r="O209" s="13"/>
      <c r="P209" s="13"/>
      <c r="Q209" s="13"/>
      <c r="R209" s="13"/>
      <c r="S209" s="13"/>
      <c r="T209" s="13"/>
    </row>
    <row r="210" spans="15:20" s="11" customFormat="1">
      <c r="O210" s="13"/>
      <c r="P210" s="13"/>
      <c r="Q210" s="13"/>
      <c r="R210" s="13"/>
      <c r="S210" s="13"/>
      <c r="T210" s="13"/>
    </row>
    <row r="211" spans="15:20" s="11" customFormat="1">
      <c r="O211" s="13"/>
      <c r="P211" s="13"/>
      <c r="Q211" s="13"/>
      <c r="R211" s="13"/>
      <c r="S211" s="13"/>
      <c r="T211" s="13"/>
    </row>
    <row r="212" spans="15:20" s="11" customFormat="1">
      <c r="O212" s="13"/>
      <c r="P212" s="13"/>
      <c r="Q212" s="13"/>
      <c r="R212" s="13"/>
      <c r="S212" s="13"/>
      <c r="T212" s="13"/>
    </row>
    <row r="213" spans="15:20" s="11" customFormat="1">
      <c r="O213" s="13"/>
      <c r="P213" s="13"/>
      <c r="Q213" s="13"/>
      <c r="R213" s="13"/>
      <c r="S213" s="13"/>
      <c r="T213" s="13"/>
    </row>
    <row r="214" spans="15:20" s="11" customFormat="1">
      <c r="O214" s="13"/>
      <c r="P214" s="13"/>
      <c r="Q214" s="13"/>
      <c r="R214" s="13"/>
      <c r="S214" s="13"/>
      <c r="T214" s="13"/>
    </row>
    <row r="215" spans="15:20" s="11" customFormat="1">
      <c r="O215" s="13"/>
      <c r="P215" s="13"/>
      <c r="Q215" s="13"/>
      <c r="R215" s="13"/>
      <c r="S215" s="13"/>
      <c r="T215" s="13"/>
    </row>
    <row r="216" spans="15:20" s="11" customFormat="1">
      <c r="O216" s="13"/>
      <c r="P216" s="13"/>
      <c r="Q216" s="13"/>
      <c r="R216" s="13"/>
      <c r="S216" s="13"/>
      <c r="T216" s="13"/>
    </row>
    <row r="217" spans="15:20" s="11" customFormat="1">
      <c r="O217" s="13"/>
      <c r="P217" s="13"/>
      <c r="Q217" s="13"/>
      <c r="R217" s="13"/>
      <c r="S217" s="13"/>
      <c r="T217" s="13"/>
    </row>
    <row r="218" spans="15:20" s="11" customFormat="1">
      <c r="O218" s="13"/>
      <c r="P218" s="13"/>
      <c r="Q218" s="13"/>
      <c r="R218" s="13"/>
      <c r="S218" s="13"/>
      <c r="T218" s="13"/>
    </row>
    <row r="219" spans="15:20" s="11" customFormat="1">
      <c r="O219" s="13"/>
      <c r="P219" s="13"/>
      <c r="Q219" s="13"/>
      <c r="R219" s="13"/>
      <c r="S219" s="13"/>
      <c r="T219" s="13"/>
    </row>
    <row r="220" spans="15:20" s="11" customFormat="1">
      <c r="O220" s="13"/>
      <c r="P220" s="13"/>
      <c r="Q220" s="13"/>
      <c r="R220" s="13"/>
      <c r="S220" s="13"/>
      <c r="T220" s="13"/>
    </row>
    <row r="221" spans="15:20" s="11" customFormat="1">
      <c r="O221" s="13"/>
      <c r="P221" s="13"/>
      <c r="Q221" s="13"/>
      <c r="R221" s="13"/>
      <c r="S221" s="13"/>
      <c r="T221" s="13"/>
    </row>
    <row r="222" spans="15:20" s="11" customFormat="1">
      <c r="O222" s="13"/>
      <c r="P222" s="13"/>
      <c r="Q222" s="13"/>
      <c r="R222" s="13"/>
      <c r="S222" s="13"/>
      <c r="T222" s="13"/>
    </row>
    <row r="223" spans="15:20" s="11" customFormat="1">
      <c r="O223" s="13"/>
      <c r="P223" s="13"/>
      <c r="Q223" s="13"/>
      <c r="R223" s="13"/>
      <c r="S223" s="13"/>
      <c r="T223" s="13"/>
    </row>
    <row r="224" spans="15:20" s="11" customFormat="1">
      <c r="O224" s="13"/>
      <c r="P224" s="13"/>
      <c r="Q224" s="13"/>
      <c r="R224" s="13"/>
      <c r="S224" s="13"/>
      <c r="T224" s="13"/>
    </row>
    <row r="225" spans="15:20" s="11" customFormat="1">
      <c r="O225" s="13"/>
      <c r="P225" s="13"/>
      <c r="Q225" s="13"/>
      <c r="R225" s="13"/>
      <c r="S225" s="13"/>
      <c r="T225" s="13"/>
    </row>
    <row r="226" spans="15:20" s="11" customFormat="1">
      <c r="O226" s="13"/>
      <c r="P226" s="13"/>
      <c r="Q226" s="13"/>
      <c r="R226" s="13"/>
      <c r="S226" s="13"/>
      <c r="T226" s="13"/>
    </row>
    <row r="227" spans="15:20" s="11" customFormat="1">
      <c r="O227" s="13"/>
      <c r="P227" s="13"/>
      <c r="Q227" s="13"/>
      <c r="R227" s="13"/>
      <c r="S227" s="13"/>
      <c r="T227" s="13"/>
    </row>
    <row r="228" spans="15:20" s="11" customFormat="1">
      <c r="O228" s="13"/>
      <c r="P228" s="13"/>
      <c r="Q228" s="13"/>
      <c r="R228" s="13"/>
      <c r="S228" s="13"/>
      <c r="T228" s="13"/>
    </row>
    <row r="229" spans="15:20" s="11" customFormat="1">
      <c r="O229" s="13"/>
      <c r="P229" s="13"/>
      <c r="Q229" s="13"/>
      <c r="R229" s="13"/>
      <c r="S229" s="13"/>
      <c r="T229" s="13"/>
    </row>
    <row r="230" spans="15:20" s="11" customFormat="1">
      <c r="O230" s="13"/>
      <c r="P230" s="13"/>
      <c r="Q230" s="13"/>
      <c r="R230" s="13"/>
      <c r="S230" s="13"/>
      <c r="T230" s="13"/>
    </row>
    <row r="231" spans="15:20" s="11" customFormat="1">
      <c r="O231" s="13"/>
      <c r="P231" s="13"/>
      <c r="Q231" s="13"/>
      <c r="R231" s="13"/>
      <c r="S231" s="13"/>
      <c r="T231" s="13"/>
    </row>
    <row r="232" spans="15:20" s="11" customFormat="1">
      <c r="O232" s="13"/>
      <c r="P232" s="13"/>
      <c r="Q232" s="13"/>
      <c r="R232" s="13"/>
      <c r="S232" s="13"/>
      <c r="T232" s="13"/>
    </row>
    <row r="233" spans="15:20" s="11" customFormat="1">
      <c r="O233" s="13"/>
      <c r="P233" s="13"/>
      <c r="Q233" s="13"/>
      <c r="R233" s="13"/>
      <c r="S233" s="13"/>
      <c r="T233" s="13"/>
    </row>
    <row r="234" spans="15:20" s="11" customFormat="1">
      <c r="O234" s="13"/>
      <c r="P234" s="13"/>
      <c r="Q234" s="13"/>
      <c r="R234" s="13"/>
      <c r="S234" s="13"/>
      <c r="T234" s="13"/>
    </row>
    <row r="235" spans="15:20" s="11" customFormat="1">
      <c r="O235" s="13"/>
      <c r="P235" s="13"/>
      <c r="Q235" s="13"/>
      <c r="R235" s="13"/>
      <c r="S235" s="13"/>
      <c r="T235" s="13"/>
    </row>
    <row r="236" spans="15:20" s="11" customFormat="1">
      <c r="O236" s="13"/>
      <c r="P236" s="13"/>
      <c r="Q236" s="13"/>
      <c r="R236" s="13"/>
      <c r="S236" s="13"/>
      <c r="T236" s="13"/>
    </row>
    <row r="237" spans="15:20" s="11" customFormat="1">
      <c r="O237" s="13"/>
      <c r="P237" s="13"/>
      <c r="Q237" s="13"/>
      <c r="R237" s="13"/>
      <c r="S237" s="13"/>
      <c r="T237" s="13"/>
    </row>
    <row r="238" spans="15:20" s="11" customFormat="1">
      <c r="O238" s="13"/>
      <c r="P238" s="13"/>
      <c r="Q238" s="13"/>
      <c r="R238" s="13"/>
      <c r="S238" s="13"/>
      <c r="T238" s="13"/>
    </row>
    <row r="239" spans="15:20" s="11" customFormat="1">
      <c r="O239" s="13"/>
      <c r="P239" s="13"/>
      <c r="Q239" s="13"/>
      <c r="R239" s="13"/>
      <c r="S239" s="13"/>
      <c r="T239" s="13"/>
    </row>
    <row r="240" spans="15:20" s="11" customFormat="1">
      <c r="O240" s="13"/>
      <c r="P240" s="13"/>
      <c r="Q240" s="13"/>
      <c r="R240" s="13"/>
      <c r="S240" s="13"/>
      <c r="T240" s="13"/>
    </row>
    <row r="241" spans="15:20" s="11" customFormat="1">
      <c r="O241" s="13"/>
      <c r="P241" s="13"/>
      <c r="Q241" s="13"/>
      <c r="R241" s="13"/>
      <c r="S241" s="13"/>
      <c r="T241" s="13"/>
    </row>
    <row r="242" spans="15:20" s="11" customFormat="1">
      <c r="O242" s="13"/>
      <c r="P242" s="13"/>
      <c r="Q242" s="13"/>
      <c r="R242" s="13"/>
      <c r="S242" s="13"/>
      <c r="T242" s="13"/>
    </row>
    <row r="243" spans="15:20" s="11" customFormat="1">
      <c r="O243" s="13"/>
      <c r="P243" s="13"/>
      <c r="Q243" s="13"/>
      <c r="R243" s="13"/>
      <c r="S243" s="13"/>
      <c r="T243" s="13"/>
    </row>
    <row r="244" spans="15:20" s="11" customFormat="1">
      <c r="O244" s="13"/>
      <c r="P244" s="13"/>
      <c r="Q244" s="13"/>
      <c r="R244" s="13"/>
      <c r="S244" s="13"/>
      <c r="T244" s="13"/>
    </row>
    <row r="245" spans="15:20" s="11" customFormat="1">
      <c r="O245" s="13"/>
      <c r="P245" s="13"/>
      <c r="Q245" s="13"/>
      <c r="R245" s="13"/>
      <c r="S245" s="13"/>
      <c r="T245" s="13"/>
    </row>
    <row r="246" spans="15:20" s="11" customFormat="1">
      <c r="O246" s="13"/>
      <c r="P246" s="13"/>
      <c r="Q246" s="13"/>
      <c r="R246" s="13"/>
      <c r="S246" s="13"/>
      <c r="T246" s="13"/>
    </row>
    <row r="247" spans="15:20" s="11" customFormat="1">
      <c r="O247" s="13"/>
      <c r="P247" s="13"/>
      <c r="Q247" s="13"/>
      <c r="R247" s="13"/>
      <c r="S247" s="13"/>
      <c r="T247" s="13"/>
    </row>
    <row r="248" spans="15:20" s="11" customFormat="1">
      <c r="O248" s="13"/>
      <c r="P248" s="13"/>
      <c r="Q248" s="13"/>
      <c r="R248" s="13"/>
      <c r="S248" s="13"/>
      <c r="T248" s="13"/>
    </row>
    <row r="249" spans="15:20" s="11" customFormat="1">
      <c r="O249" s="13"/>
      <c r="P249" s="13"/>
      <c r="Q249" s="13"/>
      <c r="R249" s="13"/>
      <c r="S249" s="13"/>
      <c r="T249" s="13"/>
    </row>
    <row r="250" spans="15:20" s="11" customFormat="1">
      <c r="O250" s="13"/>
      <c r="P250" s="13"/>
      <c r="Q250" s="13"/>
      <c r="R250" s="13"/>
      <c r="S250" s="13"/>
      <c r="T250" s="13"/>
    </row>
    <row r="251" spans="15:20" s="11" customFormat="1">
      <c r="O251" s="13"/>
      <c r="P251" s="13"/>
      <c r="Q251" s="13"/>
      <c r="R251" s="13"/>
      <c r="S251" s="13"/>
      <c r="T251" s="13"/>
    </row>
    <row r="252" spans="15:20" s="11" customFormat="1">
      <c r="O252" s="13"/>
      <c r="P252" s="13"/>
      <c r="Q252" s="13"/>
      <c r="R252" s="13"/>
      <c r="S252" s="13"/>
      <c r="T252" s="13"/>
    </row>
    <row r="253" spans="15:20" s="11" customFormat="1">
      <c r="O253" s="13"/>
      <c r="P253" s="13"/>
      <c r="Q253" s="13"/>
      <c r="R253" s="13"/>
      <c r="S253" s="13"/>
      <c r="T253" s="13"/>
    </row>
    <row r="254" spans="15:20" s="11" customFormat="1">
      <c r="O254" s="13"/>
      <c r="P254" s="13"/>
      <c r="Q254" s="13"/>
      <c r="R254" s="13"/>
      <c r="S254" s="13"/>
      <c r="T254" s="13"/>
    </row>
    <row r="255" spans="15:20" s="11" customFormat="1">
      <c r="O255" s="13"/>
      <c r="P255" s="13"/>
      <c r="Q255" s="13"/>
      <c r="R255" s="13"/>
      <c r="S255" s="13"/>
      <c r="T255" s="13"/>
    </row>
    <row r="256" spans="15:20" s="11" customFormat="1">
      <c r="O256" s="13"/>
      <c r="P256" s="13"/>
      <c r="Q256" s="13"/>
      <c r="R256" s="13"/>
      <c r="S256" s="13"/>
      <c r="T256" s="13"/>
    </row>
    <row r="257" spans="15:20" s="11" customFormat="1">
      <c r="O257" s="13"/>
      <c r="P257" s="13"/>
      <c r="Q257" s="13"/>
      <c r="R257" s="13"/>
      <c r="S257" s="13"/>
      <c r="T257" s="13"/>
    </row>
    <row r="258" spans="15:20" s="11" customFormat="1">
      <c r="O258" s="13"/>
      <c r="P258" s="13"/>
      <c r="Q258" s="13"/>
      <c r="R258" s="13"/>
      <c r="S258" s="13"/>
      <c r="T258" s="13"/>
    </row>
    <row r="259" spans="15:20" s="11" customFormat="1">
      <c r="O259" s="13"/>
      <c r="P259" s="13"/>
      <c r="Q259" s="13"/>
      <c r="R259" s="13"/>
      <c r="S259" s="13"/>
      <c r="T259" s="13"/>
    </row>
    <row r="260" spans="15:20" s="11" customFormat="1">
      <c r="O260" s="13"/>
      <c r="P260" s="13"/>
      <c r="Q260" s="13"/>
      <c r="R260" s="13"/>
      <c r="S260" s="13"/>
      <c r="T260" s="13"/>
    </row>
    <row r="261" spans="15:20" s="11" customFormat="1">
      <c r="O261" s="13"/>
      <c r="P261" s="13"/>
      <c r="Q261" s="13"/>
      <c r="R261" s="13"/>
      <c r="S261" s="13"/>
      <c r="T261" s="13"/>
    </row>
    <row r="262" spans="15:20" s="11" customFormat="1">
      <c r="O262" s="13"/>
      <c r="P262" s="13"/>
      <c r="Q262" s="13"/>
      <c r="R262" s="13"/>
      <c r="S262" s="13"/>
      <c r="T262" s="13"/>
    </row>
    <row r="263" spans="15:20" s="11" customFormat="1">
      <c r="O263" s="13"/>
      <c r="P263" s="13"/>
      <c r="Q263" s="13"/>
      <c r="R263" s="13"/>
      <c r="S263" s="13"/>
      <c r="T263" s="13"/>
    </row>
    <row r="264" spans="15:20" s="11" customFormat="1">
      <c r="O264" s="13"/>
      <c r="P264" s="13"/>
      <c r="Q264" s="13"/>
      <c r="R264" s="13"/>
      <c r="S264" s="13"/>
      <c r="T264" s="13"/>
    </row>
    <row r="265" spans="15:20" s="11" customFormat="1">
      <c r="O265" s="13"/>
      <c r="P265" s="13"/>
      <c r="Q265" s="13"/>
      <c r="R265" s="13"/>
      <c r="S265" s="13"/>
      <c r="T265" s="13"/>
    </row>
    <row r="266" spans="15:20" s="11" customFormat="1">
      <c r="O266" s="13"/>
      <c r="P266" s="13"/>
      <c r="Q266" s="13"/>
      <c r="R266" s="13"/>
      <c r="S266" s="13"/>
      <c r="T266" s="13"/>
    </row>
    <row r="267" spans="15:20" s="11" customFormat="1">
      <c r="O267" s="13"/>
      <c r="P267" s="13"/>
      <c r="Q267" s="13"/>
      <c r="R267" s="13"/>
      <c r="S267" s="13"/>
      <c r="T267" s="13"/>
    </row>
    <row r="268" spans="15:20" s="11" customFormat="1">
      <c r="O268" s="13"/>
      <c r="P268" s="13"/>
      <c r="Q268" s="13"/>
      <c r="R268" s="13"/>
      <c r="S268" s="13"/>
      <c r="T268" s="13"/>
    </row>
    <row r="269" spans="15:20" s="11" customFormat="1">
      <c r="O269" s="13"/>
      <c r="P269" s="13"/>
      <c r="Q269" s="13"/>
      <c r="R269" s="13"/>
      <c r="S269" s="13"/>
      <c r="T269" s="13"/>
    </row>
    <row r="270" spans="15:20" s="11" customFormat="1">
      <c r="O270" s="13"/>
      <c r="P270" s="13"/>
      <c r="Q270" s="13"/>
      <c r="R270" s="13"/>
      <c r="S270" s="13"/>
      <c r="T270" s="13"/>
    </row>
    <row r="271" spans="15:20" s="11" customFormat="1">
      <c r="O271" s="13"/>
      <c r="P271" s="13"/>
      <c r="Q271" s="13"/>
      <c r="R271" s="13"/>
      <c r="S271" s="13"/>
      <c r="T271" s="13"/>
    </row>
    <row r="272" spans="15:20" s="11" customFormat="1">
      <c r="O272" s="13"/>
      <c r="P272" s="13"/>
      <c r="Q272" s="13"/>
      <c r="R272" s="13"/>
      <c r="S272" s="13"/>
      <c r="T272" s="13"/>
    </row>
    <row r="273" spans="15:20" s="11" customFormat="1">
      <c r="O273" s="13"/>
      <c r="P273" s="13"/>
      <c r="Q273" s="13"/>
      <c r="R273" s="13"/>
      <c r="S273" s="13"/>
      <c r="T273" s="13"/>
    </row>
    <row r="274" spans="15:20" s="11" customFormat="1">
      <c r="O274" s="13"/>
      <c r="P274" s="13"/>
      <c r="Q274" s="13"/>
      <c r="R274" s="13"/>
      <c r="S274" s="13"/>
      <c r="T274" s="13"/>
    </row>
    <row r="275" spans="15:20" s="11" customFormat="1">
      <c r="O275" s="13"/>
      <c r="P275" s="13"/>
      <c r="Q275" s="13"/>
      <c r="R275" s="13"/>
      <c r="S275" s="13"/>
      <c r="T275" s="13"/>
    </row>
    <row r="276" spans="15:20" s="11" customFormat="1">
      <c r="O276" s="13"/>
      <c r="P276" s="13"/>
      <c r="Q276" s="13"/>
      <c r="R276" s="13"/>
      <c r="S276" s="13"/>
      <c r="T276" s="13"/>
    </row>
    <row r="277" spans="15:20" s="11" customFormat="1">
      <c r="O277" s="13"/>
      <c r="P277" s="13"/>
      <c r="Q277" s="13"/>
      <c r="R277" s="13"/>
      <c r="S277" s="13"/>
      <c r="T277" s="13"/>
    </row>
    <row r="278" spans="15:20" s="11" customFormat="1">
      <c r="O278" s="13"/>
      <c r="P278" s="13"/>
      <c r="Q278" s="13"/>
      <c r="R278" s="13"/>
      <c r="S278" s="13"/>
      <c r="T278" s="13"/>
    </row>
    <row r="279" spans="15:20" s="11" customFormat="1">
      <c r="O279" s="13"/>
      <c r="P279" s="13"/>
      <c r="Q279" s="13"/>
      <c r="R279" s="13"/>
      <c r="S279" s="13"/>
      <c r="T279" s="13"/>
    </row>
    <row r="280" spans="15:20" s="11" customFormat="1">
      <c r="O280" s="13"/>
      <c r="P280" s="13"/>
      <c r="Q280" s="13"/>
      <c r="R280" s="13"/>
      <c r="S280" s="13"/>
      <c r="T280" s="13"/>
    </row>
    <row r="281" spans="15:20" s="11" customFormat="1">
      <c r="O281" s="13"/>
      <c r="P281" s="13"/>
      <c r="Q281" s="13"/>
      <c r="R281" s="13"/>
      <c r="S281" s="13"/>
      <c r="T281" s="13"/>
    </row>
    <row r="282" spans="15:20" s="11" customFormat="1">
      <c r="O282" s="13"/>
      <c r="P282" s="13"/>
      <c r="Q282" s="13"/>
      <c r="R282" s="13"/>
      <c r="S282" s="13"/>
      <c r="T282" s="13"/>
    </row>
    <row r="283" spans="15:20" s="11" customFormat="1">
      <c r="O283" s="13"/>
      <c r="P283" s="13"/>
      <c r="Q283" s="13"/>
      <c r="R283" s="13"/>
      <c r="S283" s="13"/>
      <c r="T283" s="13"/>
    </row>
    <row r="284" spans="15:20" s="11" customFormat="1">
      <c r="O284" s="13"/>
      <c r="P284" s="13"/>
      <c r="Q284" s="13"/>
      <c r="R284" s="13"/>
      <c r="S284" s="13"/>
      <c r="T284" s="13"/>
    </row>
    <row r="285" spans="15:20" s="11" customFormat="1">
      <c r="O285" s="13"/>
      <c r="P285" s="13"/>
      <c r="Q285" s="13"/>
      <c r="R285" s="13"/>
      <c r="S285" s="13"/>
      <c r="T285" s="13"/>
    </row>
    <row r="286" spans="15:20" s="11" customFormat="1">
      <c r="O286" s="13"/>
      <c r="P286" s="13"/>
      <c r="Q286" s="13"/>
      <c r="R286" s="13"/>
      <c r="S286" s="13"/>
      <c r="T286" s="13"/>
    </row>
    <row r="287" spans="15:20" s="11" customFormat="1">
      <c r="O287" s="13"/>
      <c r="P287" s="13"/>
      <c r="Q287" s="13"/>
      <c r="R287" s="13"/>
      <c r="S287" s="13"/>
      <c r="T287" s="13"/>
    </row>
    <row r="288" spans="15:20" s="11" customFormat="1">
      <c r="O288" s="13"/>
      <c r="P288" s="13"/>
      <c r="Q288" s="13"/>
      <c r="R288" s="13"/>
      <c r="S288" s="13"/>
      <c r="T288" s="13"/>
    </row>
    <row r="289" spans="15:20" s="11" customFormat="1">
      <c r="O289" s="13"/>
      <c r="P289" s="13"/>
      <c r="Q289" s="13"/>
      <c r="R289" s="13"/>
      <c r="S289" s="13"/>
      <c r="T289" s="13"/>
    </row>
    <row r="290" spans="15:20" s="11" customFormat="1">
      <c r="O290" s="13"/>
      <c r="P290" s="13"/>
      <c r="Q290" s="13"/>
      <c r="R290" s="13"/>
      <c r="S290" s="13"/>
      <c r="T290" s="13"/>
    </row>
    <row r="291" spans="15:20" s="11" customFormat="1">
      <c r="O291" s="13"/>
      <c r="P291" s="13"/>
      <c r="Q291" s="13"/>
      <c r="R291" s="13"/>
      <c r="S291" s="13"/>
      <c r="T291" s="13"/>
    </row>
    <row r="292" spans="15:20" s="11" customFormat="1">
      <c r="O292" s="13"/>
      <c r="P292" s="13"/>
      <c r="Q292" s="13"/>
      <c r="R292" s="13"/>
      <c r="S292" s="13"/>
      <c r="T292" s="13"/>
    </row>
    <row r="293" spans="15:20" s="11" customFormat="1">
      <c r="O293" s="13"/>
      <c r="P293" s="13"/>
      <c r="Q293" s="13"/>
      <c r="R293" s="13"/>
      <c r="S293" s="13"/>
      <c r="T293" s="13"/>
    </row>
    <row r="294" spans="15:20" s="11" customFormat="1">
      <c r="O294" s="13"/>
      <c r="P294" s="13"/>
      <c r="Q294" s="13"/>
      <c r="R294" s="13"/>
      <c r="S294" s="13"/>
      <c r="T294" s="13"/>
    </row>
    <row r="295" spans="15:20" s="11" customFormat="1">
      <c r="O295" s="13"/>
      <c r="P295" s="13"/>
      <c r="Q295" s="13"/>
      <c r="R295" s="13"/>
      <c r="S295" s="13"/>
      <c r="T295" s="13"/>
    </row>
    <row r="296" spans="15:20" s="11" customFormat="1">
      <c r="O296" s="13"/>
      <c r="P296" s="13"/>
      <c r="Q296" s="13"/>
      <c r="R296" s="13"/>
      <c r="S296" s="13"/>
      <c r="T296" s="13"/>
    </row>
    <row r="297" spans="15:20" s="11" customFormat="1">
      <c r="O297" s="13"/>
      <c r="P297" s="13"/>
      <c r="Q297" s="13"/>
      <c r="R297" s="13"/>
      <c r="S297" s="13"/>
      <c r="T297" s="13"/>
    </row>
    <row r="298" spans="15:20" s="11" customFormat="1">
      <c r="O298" s="13"/>
      <c r="P298" s="13"/>
      <c r="Q298" s="13"/>
      <c r="R298" s="13"/>
      <c r="S298" s="13"/>
      <c r="T298" s="13"/>
    </row>
    <row r="299" spans="15:20" s="11" customFormat="1">
      <c r="O299" s="13"/>
      <c r="P299" s="13"/>
      <c r="Q299" s="13"/>
      <c r="R299" s="13"/>
      <c r="S299" s="13"/>
      <c r="T299" s="13"/>
    </row>
    <row r="300" spans="15:20" s="11" customFormat="1">
      <c r="O300" s="13"/>
      <c r="P300" s="13"/>
      <c r="Q300" s="13"/>
      <c r="R300" s="13"/>
      <c r="S300" s="13"/>
      <c r="T300" s="13"/>
    </row>
    <row r="301" spans="15:20" s="11" customFormat="1">
      <c r="O301" s="13"/>
      <c r="P301" s="13"/>
      <c r="Q301" s="13"/>
      <c r="R301" s="13"/>
      <c r="S301" s="13"/>
      <c r="T301" s="13"/>
    </row>
    <row r="302" spans="15:20" s="11" customFormat="1">
      <c r="O302" s="13"/>
      <c r="P302" s="13"/>
      <c r="Q302" s="13"/>
      <c r="R302" s="13"/>
      <c r="S302" s="13"/>
      <c r="T302" s="13"/>
    </row>
    <row r="303" spans="15:20" s="11" customFormat="1">
      <c r="O303" s="13"/>
      <c r="P303" s="13"/>
      <c r="Q303" s="13"/>
      <c r="R303" s="13"/>
      <c r="S303" s="13"/>
      <c r="T303" s="13"/>
    </row>
    <row r="304" spans="15:20" s="11" customFormat="1">
      <c r="O304" s="13"/>
      <c r="P304" s="13"/>
      <c r="Q304" s="13"/>
      <c r="R304" s="13"/>
      <c r="S304" s="13"/>
      <c r="T304" s="13"/>
    </row>
    <row r="305" spans="15:20" s="11" customFormat="1">
      <c r="O305" s="13"/>
      <c r="P305" s="13"/>
      <c r="Q305" s="13"/>
      <c r="R305" s="13"/>
      <c r="S305" s="13"/>
      <c r="T305" s="13"/>
    </row>
    <row r="306" spans="15:20" s="11" customFormat="1">
      <c r="O306" s="13"/>
      <c r="P306" s="13"/>
      <c r="Q306" s="13"/>
      <c r="R306" s="13"/>
      <c r="S306" s="13"/>
      <c r="T306" s="13"/>
    </row>
    <row r="307" spans="15:20" s="11" customFormat="1">
      <c r="O307" s="13"/>
      <c r="P307" s="13"/>
      <c r="Q307" s="13"/>
      <c r="R307" s="13"/>
      <c r="S307" s="13"/>
      <c r="T307" s="13"/>
    </row>
    <row r="308" spans="15:20" s="11" customFormat="1">
      <c r="O308" s="13"/>
      <c r="P308" s="13"/>
      <c r="Q308" s="13"/>
      <c r="R308" s="13"/>
      <c r="S308" s="13"/>
      <c r="T308" s="13"/>
    </row>
    <row r="309" spans="15:20" s="11" customFormat="1">
      <c r="O309" s="13"/>
      <c r="P309" s="13"/>
      <c r="Q309" s="13"/>
      <c r="R309" s="13"/>
      <c r="S309" s="13"/>
      <c r="T309" s="13"/>
    </row>
    <row r="310" spans="15:20" s="11" customFormat="1">
      <c r="O310" s="13"/>
      <c r="P310" s="13"/>
      <c r="Q310" s="13"/>
      <c r="R310" s="13"/>
      <c r="S310" s="13"/>
      <c r="T310" s="13"/>
    </row>
    <row r="311" spans="15:20" s="11" customFormat="1">
      <c r="O311" s="13"/>
      <c r="P311" s="13"/>
      <c r="Q311" s="13"/>
      <c r="R311" s="13"/>
      <c r="S311" s="13"/>
      <c r="T311" s="13"/>
    </row>
    <row r="312" spans="15:20" s="11" customFormat="1">
      <c r="O312" s="13"/>
      <c r="P312" s="13"/>
      <c r="Q312" s="13"/>
      <c r="R312" s="13"/>
      <c r="S312" s="13"/>
      <c r="T312" s="13"/>
    </row>
    <row r="313" spans="15:20" s="11" customFormat="1">
      <c r="O313" s="13"/>
      <c r="P313" s="13"/>
      <c r="Q313" s="13"/>
      <c r="R313" s="13"/>
      <c r="S313" s="13"/>
      <c r="T313" s="13"/>
    </row>
    <row r="314" spans="15:20" s="11" customFormat="1">
      <c r="O314" s="13"/>
      <c r="P314" s="13"/>
      <c r="Q314" s="13"/>
      <c r="R314" s="13"/>
      <c r="S314" s="13"/>
      <c r="T314" s="13"/>
    </row>
    <row r="315" spans="15:20" s="11" customFormat="1">
      <c r="O315" s="13"/>
      <c r="P315" s="13"/>
      <c r="Q315" s="13"/>
      <c r="R315" s="13"/>
      <c r="S315" s="13"/>
      <c r="T315" s="13"/>
    </row>
    <row r="316" spans="15:20" s="11" customFormat="1">
      <c r="O316" s="13"/>
      <c r="P316" s="13"/>
      <c r="Q316" s="13"/>
      <c r="R316" s="13"/>
      <c r="S316" s="13"/>
      <c r="T316" s="13"/>
    </row>
    <row r="317" spans="15:20" s="11" customFormat="1">
      <c r="O317" s="13"/>
      <c r="P317" s="13"/>
      <c r="Q317" s="13"/>
      <c r="R317" s="13"/>
      <c r="S317" s="13"/>
      <c r="T317" s="13"/>
    </row>
    <row r="318" spans="15:20" s="11" customFormat="1">
      <c r="O318" s="13"/>
      <c r="P318" s="13"/>
      <c r="Q318" s="13"/>
      <c r="R318" s="13"/>
      <c r="S318" s="13"/>
      <c r="T318" s="13"/>
    </row>
    <row r="319" spans="15:20" s="11" customFormat="1">
      <c r="O319" s="13"/>
      <c r="P319" s="13"/>
      <c r="Q319" s="13"/>
      <c r="R319" s="13"/>
      <c r="S319" s="13"/>
      <c r="T319" s="13"/>
    </row>
    <row r="320" spans="15:20" s="11" customFormat="1">
      <c r="O320" s="13"/>
      <c r="P320" s="13"/>
      <c r="Q320" s="13"/>
      <c r="R320" s="13"/>
      <c r="S320" s="13"/>
      <c r="T320" s="13"/>
    </row>
    <row r="321" spans="15:20" s="11" customFormat="1">
      <c r="O321" s="13"/>
      <c r="P321" s="13"/>
      <c r="Q321" s="13"/>
      <c r="R321" s="13"/>
      <c r="S321" s="13"/>
      <c r="T321" s="13"/>
    </row>
    <row r="322" spans="15:20" s="11" customFormat="1">
      <c r="O322" s="13"/>
      <c r="P322" s="13"/>
      <c r="Q322" s="13"/>
      <c r="R322" s="13"/>
      <c r="S322" s="13"/>
      <c r="T322" s="13"/>
    </row>
    <row r="323" spans="15:20" s="11" customFormat="1">
      <c r="O323" s="13"/>
      <c r="P323" s="13"/>
      <c r="Q323" s="13"/>
      <c r="R323" s="13"/>
      <c r="S323" s="13"/>
      <c r="T323" s="13"/>
    </row>
    <row r="324" spans="15:20" s="11" customFormat="1">
      <c r="O324" s="13"/>
      <c r="P324" s="13"/>
      <c r="Q324" s="13"/>
      <c r="R324" s="13"/>
      <c r="S324" s="13"/>
      <c r="T324" s="13"/>
    </row>
    <row r="325" spans="15:20" s="11" customFormat="1">
      <c r="O325" s="13"/>
      <c r="P325" s="13"/>
      <c r="Q325" s="13"/>
      <c r="R325" s="13"/>
      <c r="S325" s="13"/>
      <c r="T325" s="13"/>
    </row>
    <row r="326" spans="15:20" s="11" customFormat="1">
      <c r="O326" s="13"/>
      <c r="P326" s="13"/>
      <c r="Q326" s="13"/>
      <c r="R326" s="13"/>
      <c r="S326" s="13"/>
      <c r="T326" s="13"/>
    </row>
    <row r="327" spans="15:20" s="11" customFormat="1">
      <c r="O327" s="13"/>
      <c r="P327" s="13"/>
      <c r="Q327" s="13"/>
      <c r="R327" s="13"/>
      <c r="S327" s="13"/>
      <c r="T327" s="13"/>
    </row>
    <row r="328" spans="15:20" s="11" customFormat="1">
      <c r="O328" s="13"/>
      <c r="P328" s="13"/>
      <c r="Q328" s="13"/>
      <c r="R328" s="13"/>
      <c r="S328" s="13"/>
      <c r="T328" s="13"/>
    </row>
    <row r="329" spans="15:20" s="11" customFormat="1">
      <c r="O329" s="13"/>
      <c r="P329" s="13"/>
      <c r="Q329" s="13"/>
      <c r="R329" s="13"/>
      <c r="S329" s="13"/>
      <c r="T329" s="13"/>
    </row>
    <row r="330" spans="15:20" s="11" customFormat="1">
      <c r="O330" s="13"/>
      <c r="P330" s="13"/>
      <c r="Q330" s="13"/>
      <c r="R330" s="13"/>
      <c r="S330" s="13"/>
      <c r="T330" s="13"/>
    </row>
    <row r="331" spans="15:20" s="11" customFormat="1">
      <c r="O331" s="13"/>
      <c r="P331" s="13"/>
      <c r="Q331" s="13"/>
      <c r="R331" s="13"/>
      <c r="S331" s="13"/>
      <c r="T331" s="13"/>
    </row>
    <row r="332" spans="15:20" s="11" customFormat="1">
      <c r="O332" s="13"/>
      <c r="P332" s="13"/>
      <c r="Q332" s="13"/>
      <c r="R332" s="13"/>
      <c r="S332" s="13"/>
      <c r="T332" s="13"/>
    </row>
    <row r="333" spans="15:20" s="11" customFormat="1">
      <c r="O333" s="13"/>
      <c r="P333" s="13"/>
      <c r="Q333" s="13"/>
      <c r="R333" s="13"/>
      <c r="S333" s="13"/>
      <c r="T333" s="13"/>
    </row>
    <row r="334" spans="15:20" s="11" customFormat="1">
      <c r="O334" s="13"/>
      <c r="P334" s="13"/>
      <c r="Q334" s="13"/>
      <c r="R334" s="13"/>
      <c r="S334" s="13"/>
      <c r="T334" s="13"/>
    </row>
    <row r="335" spans="15:20" s="11" customFormat="1">
      <c r="O335" s="13"/>
      <c r="P335" s="13"/>
      <c r="Q335" s="13"/>
      <c r="R335" s="13"/>
      <c r="S335" s="13"/>
      <c r="T335" s="13"/>
    </row>
    <row r="336" spans="15:20" s="11" customFormat="1">
      <c r="O336" s="13"/>
      <c r="P336" s="13"/>
      <c r="Q336" s="13"/>
      <c r="R336" s="13"/>
      <c r="S336" s="13"/>
      <c r="T336" s="13"/>
    </row>
    <row r="337" spans="15:20" s="11" customFormat="1">
      <c r="O337" s="13"/>
      <c r="P337" s="13"/>
      <c r="Q337" s="13"/>
      <c r="R337" s="13"/>
      <c r="S337" s="13"/>
      <c r="T337" s="13"/>
    </row>
    <row r="338" spans="15:20" s="11" customFormat="1">
      <c r="O338" s="13"/>
      <c r="P338" s="13"/>
      <c r="Q338" s="13"/>
      <c r="R338" s="13"/>
      <c r="S338" s="13"/>
      <c r="T338" s="13"/>
    </row>
    <row r="339" spans="15:20" s="11" customFormat="1">
      <c r="O339" s="13"/>
      <c r="P339" s="13"/>
      <c r="Q339" s="13"/>
      <c r="R339" s="13"/>
      <c r="S339" s="13"/>
      <c r="T339" s="13"/>
    </row>
    <row r="340" spans="15:20" s="11" customFormat="1">
      <c r="O340" s="13"/>
      <c r="P340" s="13"/>
      <c r="Q340" s="13"/>
      <c r="R340" s="13"/>
      <c r="S340" s="13"/>
      <c r="T340" s="13"/>
    </row>
    <row r="341" spans="15:20" s="11" customFormat="1">
      <c r="O341" s="13"/>
      <c r="P341" s="13"/>
      <c r="Q341" s="13"/>
      <c r="R341" s="13"/>
      <c r="S341" s="13"/>
      <c r="T341" s="13"/>
    </row>
    <row r="342" spans="15:20" s="11" customFormat="1">
      <c r="O342" s="13"/>
      <c r="P342" s="13"/>
      <c r="Q342" s="13"/>
      <c r="R342" s="13"/>
      <c r="S342" s="13"/>
      <c r="T342" s="13"/>
    </row>
    <row r="343" spans="15:20" s="11" customFormat="1">
      <c r="O343" s="13"/>
      <c r="P343" s="13"/>
      <c r="Q343" s="13"/>
      <c r="R343" s="13"/>
      <c r="S343" s="13"/>
      <c r="T343" s="13"/>
    </row>
    <row r="344" spans="15:20" s="11" customFormat="1">
      <c r="O344" s="13"/>
      <c r="P344" s="13"/>
      <c r="Q344" s="13"/>
      <c r="R344" s="13"/>
      <c r="S344" s="13"/>
      <c r="T344" s="13"/>
    </row>
    <row r="345" spans="15:20" s="11" customFormat="1">
      <c r="O345" s="13"/>
      <c r="P345" s="13"/>
      <c r="Q345" s="13"/>
      <c r="R345" s="13"/>
      <c r="S345" s="13"/>
      <c r="T345" s="13"/>
    </row>
    <row r="346" spans="15:20" s="11" customFormat="1">
      <c r="O346" s="13"/>
      <c r="P346" s="13"/>
      <c r="Q346" s="13"/>
      <c r="R346" s="13"/>
      <c r="S346" s="13"/>
      <c r="T346" s="13"/>
    </row>
    <row r="347" spans="15:20" s="11" customFormat="1">
      <c r="O347" s="13"/>
      <c r="P347" s="13"/>
      <c r="Q347" s="13"/>
      <c r="R347" s="13"/>
      <c r="S347" s="13"/>
      <c r="T347" s="13"/>
    </row>
    <row r="348" spans="15:20" s="11" customFormat="1">
      <c r="O348" s="13"/>
      <c r="P348" s="13"/>
      <c r="Q348" s="13"/>
      <c r="R348" s="13"/>
      <c r="S348" s="13"/>
      <c r="T348" s="13"/>
    </row>
    <row r="349" spans="15:20" s="11" customFormat="1">
      <c r="O349" s="13"/>
      <c r="P349" s="13"/>
      <c r="Q349" s="13"/>
      <c r="R349" s="13"/>
      <c r="S349" s="13"/>
      <c r="T349" s="13"/>
    </row>
    <row r="350" spans="15:20" s="11" customFormat="1">
      <c r="O350" s="13"/>
      <c r="P350" s="13"/>
      <c r="Q350" s="13"/>
      <c r="R350" s="13"/>
      <c r="S350" s="13"/>
      <c r="T350" s="13"/>
    </row>
    <row r="351" spans="15:20" s="11" customFormat="1">
      <c r="O351" s="13"/>
      <c r="P351" s="13"/>
      <c r="Q351" s="13"/>
      <c r="R351" s="13"/>
      <c r="S351" s="13"/>
      <c r="T351" s="13"/>
    </row>
    <row r="352" spans="15:20" s="11" customFormat="1">
      <c r="O352" s="13"/>
      <c r="P352" s="13"/>
      <c r="Q352" s="13"/>
      <c r="R352" s="13"/>
      <c r="S352" s="13"/>
      <c r="T352" s="13"/>
    </row>
    <row r="353" spans="15:20" s="11" customFormat="1">
      <c r="O353" s="13"/>
      <c r="P353" s="13"/>
      <c r="Q353" s="13"/>
      <c r="R353" s="13"/>
      <c r="S353" s="13"/>
      <c r="T353" s="13"/>
    </row>
    <row r="354" spans="15:20" s="11" customFormat="1">
      <c r="O354" s="13"/>
      <c r="P354" s="13"/>
      <c r="Q354" s="13"/>
      <c r="R354" s="13"/>
      <c r="S354" s="13"/>
      <c r="T354" s="13"/>
    </row>
    <row r="355" spans="15:20" s="11" customFormat="1">
      <c r="O355" s="13"/>
      <c r="P355" s="13"/>
      <c r="Q355" s="13"/>
      <c r="R355" s="13"/>
      <c r="S355" s="13"/>
      <c r="T355" s="13"/>
    </row>
    <row r="356" spans="15:20" s="11" customFormat="1">
      <c r="O356" s="13"/>
      <c r="P356" s="13"/>
      <c r="Q356" s="13"/>
      <c r="R356" s="13"/>
      <c r="S356" s="13"/>
      <c r="T356" s="13"/>
    </row>
    <row r="357" spans="15:20" s="11" customFormat="1">
      <c r="O357" s="13"/>
      <c r="P357" s="13"/>
      <c r="Q357" s="13"/>
      <c r="R357" s="13"/>
      <c r="S357" s="13"/>
      <c r="T357" s="13"/>
    </row>
    <row r="358" spans="15:20" s="11" customFormat="1">
      <c r="O358" s="13"/>
      <c r="P358" s="13"/>
      <c r="Q358" s="13"/>
      <c r="R358" s="13"/>
      <c r="S358" s="13"/>
      <c r="T358" s="13"/>
    </row>
    <row r="359" spans="15:20" s="11" customFormat="1">
      <c r="O359" s="13"/>
      <c r="P359" s="13"/>
      <c r="Q359" s="13"/>
      <c r="R359" s="13"/>
      <c r="S359" s="13"/>
      <c r="T359" s="13"/>
    </row>
    <row r="360" spans="15:20" s="11" customFormat="1">
      <c r="O360" s="13"/>
      <c r="P360" s="13"/>
      <c r="Q360" s="13"/>
      <c r="R360" s="13"/>
      <c r="S360" s="13"/>
      <c r="T360" s="13"/>
    </row>
    <row r="361" spans="15:20" s="11" customFormat="1">
      <c r="O361" s="13"/>
      <c r="P361" s="13"/>
      <c r="Q361" s="13"/>
      <c r="R361" s="13"/>
      <c r="S361" s="13"/>
      <c r="T361" s="13"/>
    </row>
    <row r="362" spans="15:20" s="11" customFormat="1">
      <c r="O362" s="13"/>
      <c r="P362" s="13"/>
      <c r="Q362" s="13"/>
      <c r="R362" s="13"/>
      <c r="S362" s="13"/>
      <c r="T362" s="13"/>
    </row>
    <row r="363" spans="15:20" s="11" customFormat="1">
      <c r="O363" s="13"/>
      <c r="P363" s="13"/>
      <c r="Q363" s="13"/>
      <c r="R363" s="13"/>
      <c r="S363" s="13"/>
      <c r="T363" s="13"/>
    </row>
    <row r="364" spans="15:20" s="11" customFormat="1">
      <c r="O364" s="13"/>
      <c r="P364" s="13"/>
      <c r="Q364" s="13"/>
      <c r="R364" s="13"/>
      <c r="S364" s="13"/>
      <c r="T364" s="13"/>
    </row>
    <row r="365" spans="15:20" s="11" customFormat="1">
      <c r="O365" s="13"/>
      <c r="P365" s="13"/>
      <c r="Q365" s="13"/>
      <c r="R365" s="13"/>
      <c r="S365" s="13"/>
      <c r="T365" s="13"/>
    </row>
    <row r="366" spans="15:20" s="11" customFormat="1">
      <c r="O366" s="13"/>
      <c r="P366" s="13"/>
      <c r="Q366" s="13"/>
      <c r="R366" s="13"/>
      <c r="S366" s="13"/>
      <c r="T366" s="13"/>
    </row>
    <row r="367" spans="15:20" s="11" customFormat="1">
      <c r="O367" s="13"/>
      <c r="P367" s="13"/>
      <c r="Q367" s="13"/>
      <c r="R367" s="13"/>
      <c r="S367" s="13"/>
      <c r="T367" s="13"/>
    </row>
    <row r="368" spans="15:20" s="11" customFormat="1">
      <c r="O368" s="13"/>
      <c r="P368" s="13"/>
      <c r="Q368" s="13"/>
      <c r="R368" s="13"/>
      <c r="S368" s="13"/>
      <c r="T368" s="13"/>
    </row>
    <row r="369" spans="15:20" s="11" customFormat="1">
      <c r="O369" s="13"/>
      <c r="P369" s="13"/>
      <c r="Q369" s="13"/>
      <c r="R369" s="13"/>
      <c r="S369" s="13"/>
      <c r="T369" s="13"/>
    </row>
    <row r="370" spans="15:20" s="11" customFormat="1">
      <c r="O370" s="13"/>
      <c r="P370" s="13"/>
      <c r="Q370" s="13"/>
      <c r="R370" s="13"/>
      <c r="S370" s="13"/>
      <c r="T370" s="13"/>
    </row>
    <row r="371" spans="15:20" s="11" customFormat="1">
      <c r="O371" s="13"/>
      <c r="P371" s="13"/>
      <c r="Q371" s="13"/>
      <c r="R371" s="13"/>
      <c r="S371" s="13"/>
      <c r="T371" s="13"/>
    </row>
    <row r="372" spans="15:20" s="11" customFormat="1">
      <c r="O372" s="13"/>
      <c r="P372" s="13"/>
      <c r="Q372" s="13"/>
      <c r="R372" s="13"/>
      <c r="S372" s="13"/>
      <c r="T372" s="13"/>
    </row>
    <row r="373" spans="15:20" s="11" customFormat="1">
      <c r="O373" s="13"/>
      <c r="P373" s="13"/>
      <c r="Q373" s="13"/>
      <c r="R373" s="13"/>
      <c r="S373" s="13"/>
      <c r="T373" s="13"/>
    </row>
    <row r="374" spans="15:20" s="11" customFormat="1">
      <c r="O374" s="13"/>
      <c r="P374" s="13"/>
      <c r="Q374" s="13"/>
      <c r="R374" s="13"/>
      <c r="S374" s="13"/>
      <c r="T374" s="13"/>
    </row>
    <row r="375" spans="15:20" s="11" customFormat="1">
      <c r="O375" s="13"/>
      <c r="P375" s="13"/>
      <c r="Q375" s="13"/>
      <c r="R375" s="13"/>
      <c r="S375" s="13"/>
      <c r="T375" s="13"/>
    </row>
    <row r="376" spans="15:20" s="11" customFormat="1">
      <c r="O376" s="13"/>
      <c r="P376" s="13"/>
      <c r="Q376" s="13"/>
      <c r="R376" s="13"/>
      <c r="S376" s="13"/>
      <c r="T376" s="13"/>
    </row>
    <row r="377" spans="15:20" s="11" customFormat="1">
      <c r="O377" s="13"/>
      <c r="P377" s="13"/>
      <c r="Q377" s="13"/>
      <c r="R377" s="13"/>
      <c r="S377" s="13"/>
      <c r="T377" s="13"/>
    </row>
    <row r="378" spans="15:20" s="11" customFormat="1">
      <c r="O378" s="13"/>
      <c r="P378" s="13"/>
      <c r="Q378" s="13"/>
      <c r="R378" s="13"/>
      <c r="S378" s="13"/>
      <c r="T378" s="13"/>
    </row>
    <row r="379" spans="15:20" s="11" customFormat="1">
      <c r="O379" s="13"/>
      <c r="P379" s="13"/>
      <c r="Q379" s="13"/>
      <c r="R379" s="13"/>
      <c r="S379" s="13"/>
      <c r="T379" s="13"/>
    </row>
    <row r="380" spans="15:20" s="11" customFormat="1">
      <c r="O380" s="13"/>
      <c r="P380" s="13"/>
      <c r="Q380" s="13"/>
      <c r="R380" s="13"/>
      <c r="S380" s="13"/>
      <c r="T380" s="13"/>
    </row>
    <row r="381" spans="15:20" s="11" customFormat="1">
      <c r="O381" s="13"/>
      <c r="P381" s="13"/>
      <c r="Q381" s="13"/>
      <c r="R381" s="13"/>
      <c r="S381" s="13"/>
      <c r="T381" s="13"/>
    </row>
    <row r="382" spans="15:20" s="11" customFormat="1">
      <c r="O382" s="13"/>
      <c r="P382" s="13"/>
      <c r="Q382" s="13"/>
      <c r="R382" s="13"/>
      <c r="S382" s="13"/>
      <c r="T382" s="13"/>
    </row>
    <row r="383" spans="15:20" s="11" customFormat="1">
      <c r="O383" s="13"/>
      <c r="P383" s="13"/>
      <c r="Q383" s="13"/>
      <c r="R383" s="13"/>
      <c r="S383" s="13"/>
      <c r="T383" s="13"/>
    </row>
    <row r="384" spans="15:20" s="11" customFormat="1">
      <c r="O384" s="13"/>
      <c r="P384" s="13"/>
      <c r="Q384" s="13"/>
      <c r="R384" s="13"/>
      <c r="S384" s="13"/>
      <c r="T384" s="13"/>
    </row>
    <row r="385" spans="15:20" s="11" customFormat="1">
      <c r="O385" s="13"/>
      <c r="P385" s="13"/>
      <c r="Q385" s="13"/>
      <c r="R385" s="13"/>
      <c r="S385" s="13"/>
      <c r="T385" s="13"/>
    </row>
    <row r="386" spans="15:20" s="11" customFormat="1">
      <c r="O386" s="13"/>
      <c r="P386" s="13"/>
      <c r="Q386" s="13"/>
      <c r="R386" s="13"/>
      <c r="S386" s="13"/>
      <c r="T386" s="13"/>
    </row>
    <row r="387" spans="15:20" s="11" customFormat="1">
      <c r="O387" s="13"/>
      <c r="P387" s="13"/>
      <c r="Q387" s="13"/>
      <c r="R387" s="13"/>
      <c r="S387" s="13"/>
      <c r="T387" s="13"/>
    </row>
    <row r="388" spans="15:20" s="11" customFormat="1">
      <c r="O388" s="13"/>
      <c r="P388" s="13"/>
      <c r="Q388" s="13"/>
      <c r="R388" s="13"/>
      <c r="S388" s="13"/>
      <c r="T388" s="13"/>
    </row>
    <row r="389" spans="15:20" s="11" customFormat="1">
      <c r="O389" s="13"/>
      <c r="P389" s="13"/>
      <c r="Q389" s="13"/>
      <c r="R389" s="13"/>
      <c r="S389" s="13"/>
      <c r="T389" s="13"/>
    </row>
    <row r="390" spans="15:20" s="11" customFormat="1">
      <c r="O390" s="13"/>
      <c r="P390" s="13"/>
      <c r="Q390" s="13"/>
      <c r="R390" s="13"/>
      <c r="S390" s="13"/>
      <c r="T390" s="13"/>
    </row>
    <row r="391" spans="15:20" s="11" customFormat="1">
      <c r="O391" s="13"/>
      <c r="P391" s="13"/>
      <c r="Q391" s="13"/>
      <c r="R391" s="13"/>
      <c r="S391" s="13"/>
      <c r="T391" s="13"/>
    </row>
    <row r="392" spans="15:20" s="11" customFormat="1">
      <c r="O392" s="13"/>
      <c r="P392" s="13"/>
      <c r="Q392" s="13"/>
      <c r="R392" s="13"/>
      <c r="S392" s="13"/>
      <c r="T392" s="13"/>
    </row>
    <row r="393" spans="15:20" s="11" customFormat="1">
      <c r="O393" s="13"/>
      <c r="P393" s="13"/>
      <c r="Q393" s="13"/>
      <c r="R393" s="13"/>
      <c r="S393" s="13"/>
      <c r="T393" s="13"/>
    </row>
    <row r="394" spans="15:20" s="11" customFormat="1">
      <c r="O394" s="13"/>
      <c r="P394" s="13"/>
      <c r="Q394" s="13"/>
      <c r="R394" s="13"/>
      <c r="S394" s="13"/>
      <c r="T394" s="13"/>
    </row>
    <row r="395" spans="15:20" s="11" customFormat="1">
      <c r="O395" s="13"/>
      <c r="P395" s="13"/>
      <c r="Q395" s="13"/>
      <c r="R395" s="13"/>
      <c r="S395" s="13"/>
      <c r="T395" s="13"/>
    </row>
    <row r="396" spans="15:20" s="11" customFormat="1">
      <c r="O396" s="13"/>
      <c r="P396" s="13"/>
      <c r="Q396" s="13"/>
      <c r="R396" s="13"/>
      <c r="S396" s="13"/>
      <c r="T396" s="13"/>
    </row>
    <row r="397" spans="15:20" s="11" customFormat="1">
      <c r="O397" s="13"/>
      <c r="P397" s="13"/>
      <c r="Q397" s="13"/>
      <c r="R397" s="13"/>
      <c r="S397" s="13"/>
      <c r="T397" s="13"/>
    </row>
    <row r="398" spans="15:20" s="11" customFormat="1">
      <c r="O398" s="13"/>
      <c r="P398" s="13"/>
      <c r="Q398" s="13"/>
      <c r="R398" s="13"/>
      <c r="S398" s="13"/>
      <c r="T398" s="13"/>
    </row>
    <row r="399" spans="15:20" s="11" customFormat="1">
      <c r="O399" s="13"/>
      <c r="P399" s="13"/>
      <c r="Q399" s="13"/>
      <c r="R399" s="13"/>
      <c r="S399" s="13"/>
      <c r="T399" s="13"/>
    </row>
    <row r="400" spans="15:20" s="11" customFormat="1">
      <c r="O400" s="13"/>
      <c r="P400" s="13"/>
      <c r="Q400" s="13"/>
      <c r="R400" s="13"/>
      <c r="S400" s="13"/>
      <c r="T400" s="13"/>
    </row>
    <row r="401" spans="15:20" s="11" customFormat="1">
      <c r="O401" s="13"/>
      <c r="P401" s="13"/>
      <c r="Q401" s="13"/>
      <c r="R401" s="13"/>
      <c r="S401" s="13"/>
      <c r="T401" s="13"/>
    </row>
    <row r="402" spans="15:20" s="11" customFormat="1">
      <c r="O402" s="13"/>
      <c r="P402" s="13"/>
      <c r="Q402" s="13"/>
      <c r="R402" s="13"/>
      <c r="S402" s="13"/>
      <c r="T402" s="13"/>
    </row>
    <row r="403" spans="15:20" s="11" customFormat="1">
      <c r="O403" s="13"/>
      <c r="P403" s="13"/>
      <c r="Q403" s="13"/>
      <c r="R403" s="13"/>
      <c r="S403" s="13"/>
      <c r="T403" s="13"/>
    </row>
    <row r="404" spans="15:20" s="11" customFormat="1">
      <c r="O404" s="13"/>
      <c r="P404" s="13"/>
      <c r="Q404" s="13"/>
      <c r="R404" s="13"/>
      <c r="S404" s="13"/>
      <c r="T404" s="13"/>
    </row>
    <row r="405" spans="15:20" s="11" customFormat="1">
      <c r="O405" s="13"/>
      <c r="P405" s="13"/>
      <c r="Q405" s="13"/>
      <c r="R405" s="13"/>
      <c r="S405" s="13"/>
      <c r="T405" s="13"/>
    </row>
    <row r="406" spans="15:20" s="11" customFormat="1">
      <c r="O406" s="13"/>
      <c r="P406" s="13"/>
      <c r="Q406" s="13"/>
      <c r="R406" s="13"/>
      <c r="S406" s="13"/>
      <c r="T406" s="13"/>
    </row>
    <row r="407" spans="15:20" s="11" customFormat="1">
      <c r="O407" s="13"/>
      <c r="P407" s="13"/>
      <c r="Q407" s="13"/>
      <c r="R407" s="13"/>
      <c r="S407" s="13"/>
      <c r="T407" s="13"/>
    </row>
    <row r="408" spans="15:20" s="11" customFormat="1">
      <c r="O408" s="13"/>
      <c r="P408" s="13"/>
      <c r="Q408" s="13"/>
      <c r="R408" s="13"/>
      <c r="S408" s="13"/>
      <c r="T408" s="13"/>
    </row>
    <row r="409" spans="15:20" s="11" customFormat="1">
      <c r="O409" s="13"/>
      <c r="P409" s="13"/>
      <c r="Q409" s="13"/>
      <c r="R409" s="13"/>
      <c r="S409" s="13"/>
      <c r="T409" s="13"/>
    </row>
    <row r="410" spans="15:20" s="11" customFormat="1">
      <c r="O410" s="13"/>
      <c r="P410" s="13"/>
      <c r="Q410" s="13"/>
      <c r="R410" s="13"/>
      <c r="S410" s="13"/>
      <c r="T410" s="13"/>
    </row>
    <row r="411" spans="15:20" s="11" customFormat="1">
      <c r="O411" s="13"/>
      <c r="P411" s="13"/>
      <c r="Q411" s="13"/>
      <c r="R411" s="13"/>
      <c r="S411" s="13"/>
      <c r="T411" s="13"/>
    </row>
    <row r="412" spans="15:20" s="11" customFormat="1">
      <c r="O412" s="13"/>
      <c r="P412" s="13"/>
      <c r="Q412" s="13"/>
      <c r="R412" s="13"/>
      <c r="S412" s="13"/>
      <c r="T412" s="13"/>
    </row>
    <row r="413" spans="15:20" s="11" customFormat="1">
      <c r="O413" s="13"/>
      <c r="P413" s="13"/>
      <c r="Q413" s="13"/>
      <c r="R413" s="13"/>
      <c r="S413" s="13"/>
      <c r="T413" s="13"/>
    </row>
    <row r="414" spans="15:20" s="11" customFormat="1">
      <c r="O414" s="13"/>
      <c r="P414" s="13"/>
      <c r="Q414" s="13"/>
      <c r="R414" s="13"/>
      <c r="S414" s="13"/>
      <c r="T414" s="13"/>
    </row>
    <row r="415" spans="15:20" s="11" customFormat="1">
      <c r="O415" s="13"/>
      <c r="P415" s="13"/>
      <c r="Q415" s="13"/>
      <c r="R415" s="13"/>
      <c r="S415" s="13"/>
      <c r="T415" s="13"/>
    </row>
    <row r="416" spans="15:20" s="11" customFormat="1">
      <c r="O416" s="13"/>
      <c r="P416" s="13"/>
      <c r="Q416" s="13"/>
      <c r="R416" s="13"/>
      <c r="S416" s="13"/>
      <c r="T416" s="13"/>
    </row>
    <row r="417" spans="15:20" s="11" customFormat="1">
      <c r="O417" s="13"/>
      <c r="P417" s="13"/>
      <c r="Q417" s="13"/>
      <c r="R417" s="13"/>
      <c r="S417" s="13"/>
      <c r="T417" s="13"/>
    </row>
    <row r="418" spans="15:20" s="11" customFormat="1">
      <c r="O418" s="13"/>
      <c r="P418" s="13"/>
      <c r="Q418" s="13"/>
      <c r="R418" s="13"/>
      <c r="S418" s="13"/>
      <c r="T418" s="13"/>
    </row>
    <row r="419" spans="15:20" s="11" customFormat="1">
      <c r="O419" s="13"/>
      <c r="P419" s="13"/>
      <c r="Q419" s="13"/>
      <c r="R419" s="13"/>
      <c r="S419" s="13"/>
      <c r="T419" s="13"/>
    </row>
    <row r="420" spans="15:20" s="11" customFormat="1">
      <c r="O420" s="13"/>
      <c r="P420" s="13"/>
      <c r="Q420" s="13"/>
      <c r="R420" s="13"/>
      <c r="S420" s="13"/>
      <c r="T420" s="13"/>
    </row>
    <row r="421" spans="15:20" s="11" customFormat="1">
      <c r="O421" s="13"/>
      <c r="P421" s="13"/>
      <c r="Q421" s="13"/>
      <c r="R421" s="13"/>
      <c r="S421" s="13"/>
      <c r="T421" s="13"/>
    </row>
    <row r="422" spans="15:20" s="11" customFormat="1">
      <c r="O422" s="13"/>
      <c r="P422" s="13"/>
      <c r="Q422" s="13"/>
      <c r="R422" s="13"/>
      <c r="S422" s="13"/>
      <c r="T422" s="13"/>
    </row>
    <row r="423" spans="15:20" s="11" customFormat="1">
      <c r="O423" s="13"/>
      <c r="P423" s="13"/>
      <c r="Q423" s="13"/>
      <c r="R423" s="13"/>
      <c r="S423" s="13"/>
      <c r="T423" s="13"/>
    </row>
    <row r="424" spans="15:20" s="11" customFormat="1">
      <c r="O424" s="13"/>
      <c r="P424" s="13"/>
      <c r="Q424" s="13"/>
      <c r="R424" s="13"/>
      <c r="S424" s="13"/>
      <c r="T424" s="13"/>
    </row>
    <row r="425" spans="15:20" s="11" customFormat="1">
      <c r="O425" s="13"/>
      <c r="P425" s="13"/>
      <c r="Q425" s="13"/>
      <c r="R425" s="13"/>
      <c r="S425" s="13"/>
      <c r="T425" s="13"/>
    </row>
    <row r="426" spans="15:20" s="11" customFormat="1">
      <c r="O426" s="13"/>
      <c r="P426" s="13"/>
      <c r="Q426" s="13"/>
      <c r="R426" s="13"/>
      <c r="S426" s="13"/>
      <c r="T426" s="13"/>
    </row>
    <row r="427" spans="15:20" s="11" customFormat="1">
      <c r="O427" s="13"/>
      <c r="P427" s="13"/>
      <c r="Q427" s="13"/>
      <c r="R427" s="13"/>
      <c r="S427" s="13"/>
      <c r="T427" s="13"/>
    </row>
    <row r="428" spans="15:20" s="11" customFormat="1">
      <c r="O428" s="13"/>
      <c r="P428" s="13"/>
      <c r="Q428" s="13"/>
      <c r="R428" s="13"/>
      <c r="S428" s="13"/>
      <c r="T428" s="13"/>
    </row>
    <row r="429" spans="15:20" s="11" customFormat="1">
      <c r="O429" s="13"/>
      <c r="P429" s="13"/>
      <c r="Q429" s="13"/>
      <c r="R429" s="13"/>
      <c r="S429" s="13"/>
      <c r="T429" s="13"/>
    </row>
    <row r="430" spans="15:20" s="11" customFormat="1">
      <c r="O430" s="13"/>
      <c r="P430" s="13"/>
      <c r="Q430" s="13"/>
      <c r="R430" s="13"/>
      <c r="S430" s="13"/>
      <c r="T430" s="13"/>
    </row>
    <row r="431" spans="15:20" s="11" customFormat="1">
      <c r="O431" s="13"/>
      <c r="P431" s="13"/>
      <c r="Q431" s="13"/>
      <c r="R431" s="13"/>
      <c r="S431" s="13"/>
      <c r="T431" s="13"/>
    </row>
    <row r="432" spans="15:20" s="11" customFormat="1">
      <c r="O432" s="13"/>
      <c r="P432" s="13"/>
      <c r="Q432" s="13"/>
      <c r="R432" s="13"/>
      <c r="S432" s="13"/>
      <c r="T432" s="13"/>
    </row>
    <row r="433" spans="15:20" s="11" customFormat="1">
      <c r="O433" s="13"/>
      <c r="P433" s="13"/>
      <c r="Q433" s="13"/>
      <c r="R433" s="13"/>
      <c r="S433" s="13"/>
      <c r="T433" s="13"/>
    </row>
    <row r="434" spans="15:20" s="11" customFormat="1">
      <c r="O434" s="13"/>
      <c r="P434" s="13"/>
      <c r="Q434" s="13"/>
      <c r="R434" s="13"/>
      <c r="S434" s="13"/>
      <c r="T434" s="13"/>
    </row>
    <row r="435" spans="15:20" s="11" customFormat="1">
      <c r="O435" s="13"/>
      <c r="P435" s="13"/>
      <c r="Q435" s="13"/>
      <c r="R435" s="13"/>
      <c r="S435" s="13"/>
      <c r="T435" s="13"/>
    </row>
    <row r="436" spans="15:20" s="11" customFormat="1">
      <c r="O436" s="13"/>
      <c r="P436" s="13"/>
      <c r="Q436" s="13"/>
      <c r="R436" s="13"/>
      <c r="S436" s="13"/>
      <c r="T436" s="13"/>
    </row>
    <row r="437" spans="15:20" s="11" customFormat="1">
      <c r="O437" s="13"/>
      <c r="P437" s="13"/>
      <c r="Q437" s="13"/>
      <c r="R437" s="13"/>
      <c r="S437" s="13"/>
      <c r="T437" s="13"/>
    </row>
    <row r="438" spans="15:20" s="11" customFormat="1">
      <c r="O438" s="13"/>
      <c r="P438" s="13"/>
      <c r="Q438" s="13"/>
      <c r="R438" s="13"/>
      <c r="S438" s="13"/>
      <c r="T438" s="13"/>
    </row>
    <row r="439" spans="15:20" s="11" customFormat="1">
      <c r="O439" s="13"/>
      <c r="P439" s="13"/>
      <c r="Q439" s="13"/>
      <c r="R439" s="13"/>
      <c r="S439" s="13"/>
      <c r="T439" s="13"/>
    </row>
    <row r="440" spans="15:20" s="11" customFormat="1">
      <c r="O440" s="13"/>
      <c r="P440" s="13"/>
      <c r="Q440" s="13"/>
      <c r="R440" s="13"/>
      <c r="S440" s="13"/>
      <c r="T440" s="13"/>
    </row>
    <row r="441" spans="15:20" s="11" customFormat="1">
      <c r="O441" s="13"/>
      <c r="P441" s="13"/>
      <c r="Q441" s="13"/>
      <c r="R441" s="13"/>
      <c r="S441" s="13"/>
      <c r="T441" s="13"/>
    </row>
    <row r="442" spans="15:20" s="11" customFormat="1">
      <c r="O442" s="13"/>
      <c r="P442" s="13"/>
      <c r="Q442" s="13"/>
      <c r="R442" s="13"/>
      <c r="S442" s="13"/>
      <c r="T442" s="13"/>
    </row>
    <row r="443" spans="15:20" s="11" customFormat="1">
      <c r="O443" s="13"/>
      <c r="P443" s="13"/>
      <c r="Q443" s="13"/>
      <c r="R443" s="13"/>
      <c r="S443" s="13"/>
      <c r="T443" s="13"/>
    </row>
    <row r="444" spans="15:20" s="11" customFormat="1">
      <c r="O444" s="13"/>
      <c r="P444" s="13"/>
      <c r="Q444" s="13"/>
      <c r="R444" s="13"/>
      <c r="S444" s="13"/>
      <c r="T444" s="13"/>
    </row>
    <row r="445" spans="15:20" s="11" customFormat="1">
      <c r="O445" s="13"/>
      <c r="P445" s="13"/>
      <c r="Q445" s="13"/>
      <c r="R445" s="13"/>
      <c r="S445" s="13"/>
      <c r="T445" s="13"/>
    </row>
    <row r="446" spans="15:20" s="11" customFormat="1">
      <c r="O446" s="13"/>
      <c r="P446" s="13"/>
      <c r="Q446" s="13"/>
      <c r="R446" s="13"/>
      <c r="S446" s="13"/>
      <c r="T446" s="13"/>
    </row>
    <row r="447" spans="15:20" s="11" customFormat="1">
      <c r="O447" s="13"/>
      <c r="P447" s="13"/>
      <c r="Q447" s="13"/>
      <c r="R447" s="13"/>
      <c r="S447" s="13"/>
      <c r="T447" s="13"/>
    </row>
    <row r="448" spans="15:20" s="11" customFormat="1">
      <c r="O448" s="13"/>
      <c r="P448" s="13"/>
      <c r="Q448" s="13"/>
      <c r="R448" s="13"/>
      <c r="S448" s="13"/>
      <c r="T448" s="13"/>
    </row>
    <row r="449" spans="15:20" s="11" customFormat="1">
      <c r="O449" s="13"/>
      <c r="P449" s="13"/>
      <c r="Q449" s="13"/>
      <c r="R449" s="13"/>
      <c r="S449" s="13"/>
      <c r="T449" s="13"/>
    </row>
    <row r="450" spans="15:20" s="11" customFormat="1">
      <c r="O450" s="13"/>
      <c r="P450" s="13"/>
      <c r="Q450" s="13"/>
      <c r="R450" s="13"/>
      <c r="S450" s="13"/>
      <c r="T450" s="13"/>
    </row>
    <row r="451" spans="15:20" s="11" customFormat="1">
      <c r="O451" s="13"/>
      <c r="P451" s="13"/>
      <c r="Q451" s="13"/>
      <c r="R451" s="13"/>
      <c r="S451" s="13"/>
      <c r="T451" s="13"/>
    </row>
    <row r="452" spans="15:20" s="11" customFormat="1">
      <c r="O452" s="13"/>
      <c r="P452" s="13"/>
      <c r="Q452" s="13"/>
      <c r="R452" s="13"/>
      <c r="S452" s="13"/>
      <c r="T452" s="13"/>
    </row>
    <row r="453" spans="15:20" s="11" customFormat="1">
      <c r="O453" s="13"/>
      <c r="P453" s="13"/>
      <c r="Q453" s="13"/>
      <c r="R453" s="13"/>
      <c r="S453" s="13"/>
      <c r="T453" s="13"/>
    </row>
    <row r="454" spans="15:20" s="11" customFormat="1">
      <c r="O454" s="13"/>
      <c r="P454" s="13"/>
      <c r="Q454" s="13"/>
      <c r="R454" s="13"/>
      <c r="S454" s="13"/>
      <c r="T454" s="13"/>
    </row>
    <row r="455" spans="15:20" s="11" customFormat="1">
      <c r="O455" s="13"/>
      <c r="P455" s="13"/>
      <c r="Q455" s="13"/>
      <c r="R455" s="13"/>
      <c r="S455" s="13"/>
      <c r="T455" s="13"/>
    </row>
    <row r="456" spans="15:20" s="11" customFormat="1">
      <c r="O456" s="13"/>
      <c r="P456" s="13"/>
      <c r="Q456" s="13"/>
      <c r="R456" s="13"/>
      <c r="S456" s="13"/>
      <c r="T456" s="13"/>
    </row>
    <row r="457" spans="15:20" s="11" customFormat="1">
      <c r="O457" s="13"/>
      <c r="P457" s="13"/>
      <c r="Q457" s="13"/>
      <c r="R457" s="13"/>
      <c r="S457" s="13"/>
      <c r="T457" s="13"/>
    </row>
    <row r="458" spans="15:20" s="11" customFormat="1">
      <c r="O458" s="13"/>
      <c r="P458" s="13"/>
      <c r="Q458" s="13"/>
      <c r="R458" s="13"/>
      <c r="S458" s="13"/>
      <c r="T458" s="13"/>
    </row>
    <row r="459" spans="15:20" s="11" customFormat="1">
      <c r="O459" s="13"/>
      <c r="P459" s="13"/>
      <c r="Q459" s="13"/>
      <c r="R459" s="13"/>
      <c r="S459" s="13"/>
      <c r="T459" s="13"/>
    </row>
    <row r="460" spans="15:20" s="11" customFormat="1">
      <c r="O460" s="13"/>
      <c r="P460" s="13"/>
      <c r="Q460" s="13"/>
      <c r="R460" s="13"/>
      <c r="S460" s="13"/>
      <c r="T460" s="13"/>
    </row>
    <row r="461" spans="15:20" s="11" customFormat="1">
      <c r="O461" s="13"/>
      <c r="P461" s="13"/>
      <c r="Q461" s="13"/>
      <c r="R461" s="13"/>
      <c r="S461" s="13"/>
      <c r="T461" s="13"/>
    </row>
    <row r="462" spans="15:20" s="11" customFormat="1">
      <c r="O462" s="13"/>
      <c r="P462" s="13"/>
      <c r="Q462" s="13"/>
      <c r="R462" s="13"/>
      <c r="S462" s="13"/>
      <c r="T462" s="13"/>
    </row>
  </sheetData>
  <sheetProtection algorithmName="SHA-512" hashValue="T5kFAYPm65JukUo8XaMTY0t/64/eLBD0UurbWtO2YwzlsMWdysGBTZaUrq/+JBwKI5Ydee45z+bGq6Y7YI62Zw==" saltValue="aJTFoDTL2Xf/1CMo2d7P3Q==" spinCount="100000" sheet="1" objects="1" scenarios="1" formatCells="0" formatColumns="0" formatRows="0"/>
  <mergeCells count="17">
    <mergeCell ref="R38:S38"/>
    <mergeCell ref="B5:M5"/>
    <mergeCell ref="B6:M6"/>
    <mergeCell ref="R32:S32"/>
    <mergeCell ref="R36:S36"/>
    <mergeCell ref="D20:E20"/>
    <mergeCell ref="G19:G21"/>
    <mergeCell ref="I19:I21"/>
    <mergeCell ref="J19:J21"/>
    <mergeCell ref="M20:M21"/>
    <mergeCell ref="K20:K21"/>
    <mergeCell ref="L20:L21"/>
    <mergeCell ref="B1:M1"/>
    <mergeCell ref="B2:M2"/>
    <mergeCell ref="B3:M3"/>
    <mergeCell ref="B19:C21"/>
    <mergeCell ref="G15:J15"/>
  </mergeCells>
  <printOptions horizontalCentered="1"/>
  <pageMargins left="0.5" right="0.5" top="0.4" bottom="0.35" header="0.25" footer="0.15"/>
  <pageSetup scale="51" fitToHeight="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6:S16"/>
  <sheetViews>
    <sheetView zoomScale="80" zoomScaleNormal="80" workbookViewId="0">
      <selection activeCell="C6" sqref="C6"/>
    </sheetView>
  </sheetViews>
  <sheetFormatPr defaultRowHeight="12.75"/>
  <cols>
    <col min="1" max="1" width="3.85546875" customWidth="1"/>
    <col min="2" max="2" width="5.7109375" customWidth="1"/>
    <col min="3" max="3" width="133.42578125" customWidth="1"/>
  </cols>
  <sheetData>
    <row r="6" spans="1:19">
      <c r="C6" s="388">
        <f>'AttA1 Dev Bgt uses'!L6</f>
        <v>44056</v>
      </c>
    </row>
    <row r="8" spans="1:19" s="1" customFormat="1" ht="20.25">
      <c r="A8" s="501" t="s">
        <v>242</v>
      </c>
      <c r="B8" s="501"/>
      <c r="C8" s="501"/>
      <c r="D8" s="3"/>
      <c r="E8" s="3"/>
      <c r="F8" s="3"/>
      <c r="G8" s="3"/>
      <c r="H8" s="3"/>
      <c r="I8" s="3"/>
      <c r="J8" s="3"/>
      <c r="K8" s="3"/>
      <c r="L8" s="3"/>
      <c r="M8" s="3"/>
      <c r="N8" s="3"/>
      <c r="O8" s="3"/>
      <c r="P8" s="3"/>
      <c r="Q8" s="3"/>
      <c r="R8" s="3"/>
      <c r="S8" s="3"/>
    </row>
    <row r="9" spans="1:19" s="1" customFormat="1" ht="20.25">
      <c r="A9" s="2"/>
    </row>
    <row r="10" spans="1:19" s="1" customFormat="1" ht="39.75" customHeight="1">
      <c r="A10" s="502" t="s">
        <v>243</v>
      </c>
      <c r="B10" s="502"/>
      <c r="C10" s="502"/>
    </row>
    <row r="11" spans="1:19" s="1" customFormat="1" ht="62.25" customHeight="1">
      <c r="B11" s="502" t="s">
        <v>267</v>
      </c>
      <c r="C11" s="502"/>
    </row>
    <row r="12" spans="1:19" s="1" customFormat="1" ht="42.75" customHeight="1">
      <c r="B12" s="503" t="s">
        <v>182</v>
      </c>
      <c r="C12" s="503"/>
    </row>
    <row r="13" spans="1:19" s="1" customFormat="1" ht="40.5">
      <c r="B13" s="4"/>
      <c r="C13" s="5" t="s">
        <v>85</v>
      </c>
    </row>
    <row r="14" spans="1:19" s="1" customFormat="1" ht="40.5">
      <c r="B14" s="4"/>
      <c r="C14" s="5" t="s">
        <v>86</v>
      </c>
    </row>
    <row r="15" spans="1:19" s="1" customFormat="1" ht="40.5">
      <c r="B15" s="4"/>
      <c r="C15" s="366" t="s">
        <v>218</v>
      </c>
    </row>
    <row r="16" spans="1:19" s="1" customFormat="1" ht="20.25">
      <c r="B16" s="4"/>
      <c r="C16" s="6" t="s">
        <v>183</v>
      </c>
    </row>
  </sheetData>
  <sheetProtection password="CCD0" sheet="1" objects="1" scenarios="1" formatCells="0" formatColumns="0" formatRows="0"/>
  <mergeCells count="4">
    <mergeCell ref="A8:C8"/>
    <mergeCell ref="A10:C10"/>
    <mergeCell ref="B11:C11"/>
    <mergeCell ref="B12:C12"/>
  </mergeCells>
  <printOptions horizontalCentered="1"/>
  <pageMargins left="0.7" right="0.7" top="0.75" bottom="0.75" header="0.3" footer="0.3"/>
  <pageSetup scale="89" orientation="portrait" r:id="rId1"/>
  <headerFooter>
    <oddHeader>&amp;Rdraft 4-28-09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102"/>
  <sheetViews>
    <sheetView tabSelected="1" topLeftCell="A7" zoomScale="60" zoomScaleNormal="60" workbookViewId="0">
      <selection activeCell="G24" sqref="G24"/>
    </sheetView>
  </sheetViews>
  <sheetFormatPr defaultRowHeight="12.75"/>
  <cols>
    <col min="1" max="1" width="6" style="26" customWidth="1"/>
    <col min="2" max="2" width="74.28515625" style="26" customWidth="1"/>
    <col min="3" max="3" width="1.5703125" style="26" customWidth="1"/>
    <col min="4" max="4" width="14.28515625" style="26" customWidth="1"/>
    <col min="5" max="5" width="20.28515625" style="26" customWidth="1"/>
    <col min="6" max="6" width="9.42578125" style="26" customWidth="1"/>
    <col min="7" max="7" width="26.7109375" style="26" customWidth="1"/>
    <col min="8" max="8" width="27.42578125" style="26" customWidth="1"/>
    <col min="9" max="13" width="9.140625" style="26"/>
    <col min="14" max="14" width="15.5703125" style="26" customWidth="1"/>
    <col min="15" max="16384" width="9.140625" style="26"/>
  </cols>
  <sheetData>
    <row r="2" spans="2:12" ht="20.25">
      <c r="B2" s="507" t="s">
        <v>208</v>
      </c>
      <c r="C2" s="507"/>
      <c r="D2" s="507"/>
      <c r="E2" s="507"/>
      <c r="F2" s="507"/>
      <c r="G2" s="507"/>
      <c r="H2" s="507"/>
      <c r="I2" s="187"/>
      <c r="J2" s="187"/>
      <c r="K2" s="187"/>
      <c r="L2" s="187"/>
    </row>
    <row r="3" spans="2:12" ht="20.25">
      <c r="B3" s="511" t="s">
        <v>216</v>
      </c>
      <c r="C3" s="511"/>
      <c r="D3" s="511"/>
      <c r="E3" s="511"/>
      <c r="F3" s="511"/>
      <c r="G3" s="511"/>
      <c r="H3" s="511"/>
      <c r="I3" s="187"/>
      <c r="J3" s="187"/>
      <c r="K3" s="187"/>
      <c r="L3" s="187"/>
    </row>
    <row r="4" spans="2:12" ht="9.75" customHeight="1">
      <c r="B4" s="10"/>
      <c r="C4" s="10"/>
      <c r="D4" s="10"/>
      <c r="E4" s="10"/>
      <c r="F4" s="10"/>
      <c r="G4" s="10"/>
      <c r="H4" s="10"/>
      <c r="I4" s="187"/>
      <c r="J4" s="187"/>
      <c r="K4" s="187"/>
      <c r="L4" s="187"/>
    </row>
    <row r="5" spans="2:12" ht="15.75">
      <c r="B5" s="514" t="s">
        <v>33</v>
      </c>
      <c r="C5" s="514"/>
      <c r="D5" s="514"/>
      <c r="E5" s="514"/>
      <c r="F5" s="514"/>
      <c r="G5" s="514"/>
      <c r="H5" s="514"/>
      <c r="I5" s="186"/>
      <c r="J5" s="186"/>
      <c r="K5" s="186"/>
      <c r="L5" s="186"/>
    </row>
    <row r="6" spans="2:12" ht="18.75">
      <c r="B6" s="395"/>
      <c r="C6" s="395"/>
      <c r="D6" s="395"/>
      <c r="E6" s="395"/>
      <c r="F6" s="395"/>
      <c r="G6" s="396" t="s">
        <v>247</v>
      </c>
      <c r="H6" s="397">
        <f>IF('AttA1 Dev Bgt uses'!L6="","",'AttA1 Dev Bgt uses'!L6)</f>
        <v>44056</v>
      </c>
      <c r="J6" s="13"/>
      <c r="K6" s="17"/>
    </row>
    <row r="7" spans="2:12">
      <c r="B7" s="398"/>
      <c r="C7" s="398"/>
      <c r="D7" s="398"/>
      <c r="E7" s="398"/>
      <c r="F7" s="398"/>
      <c r="G7" s="398"/>
      <c r="H7" s="398"/>
    </row>
    <row r="8" spans="2:12" ht="15.75">
      <c r="B8" s="398"/>
      <c r="C8" s="398"/>
      <c r="D8" s="399"/>
      <c r="E8" s="398"/>
      <c r="F8" s="398"/>
      <c r="G8" s="398"/>
      <c r="H8" s="398"/>
    </row>
    <row r="9" spans="2:12" ht="21.75" customHeight="1">
      <c r="B9" s="400" t="s">
        <v>249</v>
      </c>
      <c r="C9" s="401"/>
      <c r="D9" s="402" t="str">
        <f>IF('AttA1 Dev Bgt uses'!E7="","",'AttA1 Dev Bgt uses'!E7)</f>
        <v/>
      </c>
      <c r="E9" s="398"/>
      <c r="F9" s="398"/>
      <c r="G9" s="398"/>
      <c r="H9" s="398"/>
    </row>
    <row r="10" spans="2:12" ht="21.75" customHeight="1">
      <c r="B10" s="400" t="s">
        <v>250</v>
      </c>
      <c r="C10" s="398"/>
      <c r="D10" s="402" t="str">
        <f>IF('AttA1 Dev Bgt uses'!E8="","",'AttA1 Dev Bgt uses'!E8)</f>
        <v/>
      </c>
      <c r="E10" s="398"/>
      <c r="F10" s="398"/>
      <c r="G10" s="398"/>
      <c r="H10" s="398"/>
    </row>
    <row r="11" spans="2:12" ht="21.75" customHeight="1">
      <c r="B11" s="400" t="s">
        <v>251</v>
      </c>
      <c r="C11" s="377"/>
      <c r="D11" s="403" t="str">
        <f>IF('AttA1 Dev Bgt uses'!E13="","",'AttA1 Dev Bgt uses'!E13)</f>
        <v/>
      </c>
      <c r="E11" s="404"/>
      <c r="F11" s="404"/>
      <c r="G11" s="404"/>
      <c r="H11" s="404"/>
    </row>
    <row r="12" spans="2:12" ht="21.75" customHeight="1">
      <c r="B12" s="400" t="s">
        <v>252</v>
      </c>
      <c r="C12" s="377"/>
      <c r="D12" s="515" t="str">
        <f>IF('AttA1 Dev Bgt uses'!G13="","",'AttA1 Dev Bgt uses'!G13)</f>
        <v/>
      </c>
      <c r="E12" s="515"/>
      <c r="F12" s="515"/>
      <c r="G12" s="515"/>
      <c r="H12" s="404"/>
    </row>
    <row r="13" spans="2:12" ht="21.75" customHeight="1">
      <c r="B13" s="400" t="s">
        <v>35</v>
      </c>
      <c r="C13" s="401"/>
      <c r="D13" s="376" t="str">
        <f>IF('AttA1 Dev Bgt uses'!E12="","",'AttA1 Dev Bgt uses'!E12)</f>
        <v>x/xx/xxxx</v>
      </c>
      <c r="E13" s="398"/>
      <c r="F13" s="398"/>
      <c r="G13" s="398"/>
      <c r="H13" s="398"/>
    </row>
    <row r="14" spans="2:12" ht="21.75" customHeight="1">
      <c r="B14" s="399"/>
      <c r="C14" s="398"/>
      <c r="E14" s="398"/>
      <c r="F14" s="398"/>
      <c r="G14" s="398"/>
      <c r="H14" s="398"/>
    </row>
    <row r="15" spans="2:12" ht="40.5" customHeight="1">
      <c r="B15" s="188"/>
    </row>
    <row r="16" spans="2:12" ht="9.75" customHeight="1">
      <c r="B16" s="189"/>
      <c r="C16" s="190"/>
      <c r="D16" s="190"/>
      <c r="E16" s="190"/>
      <c r="F16" s="190"/>
      <c r="G16" s="190"/>
      <c r="H16" s="191"/>
    </row>
    <row r="17" spans="2:10" ht="19.5" customHeight="1">
      <c r="B17" s="508" t="str">
        <f>IF('AttA1 Dev Bgt uses'!G25="x","Step 1:  CALCULATION OF 2.5% OF ALLOWABLE ACQUISITION COST","Step 1 CALCULATION OF 5% OF ALLOWABLE ACQUSITION COST")</f>
        <v>Step 1 CALCULATION OF 5% OF ALLOWABLE ACQUSITION COST</v>
      </c>
      <c r="C17" s="509"/>
      <c r="D17" s="509"/>
      <c r="E17" s="509"/>
      <c r="F17" s="509"/>
      <c r="G17" s="509"/>
      <c r="H17" s="510"/>
    </row>
    <row r="18" spans="2:10" ht="13.5" customHeight="1">
      <c r="B18" s="192"/>
      <c r="C18" s="193"/>
      <c r="D18" s="193"/>
      <c r="E18" s="193"/>
      <c r="F18" s="193"/>
      <c r="G18" s="193"/>
      <c r="H18" s="194"/>
    </row>
    <row r="19" spans="2:10" ht="15.75">
      <c r="B19" s="195" t="s">
        <v>245</v>
      </c>
      <c r="C19" s="146"/>
      <c r="D19" s="146"/>
      <c r="E19" s="216">
        <f>MIN('AttA1 Dev Bgt uses'!G23,'AttA1 Dev Bgt uses'!I29)</f>
        <v>0</v>
      </c>
      <c r="F19" s="197"/>
      <c r="G19" s="382" t="s">
        <v>244</v>
      </c>
      <c r="H19" s="198"/>
      <c r="J19" s="188"/>
    </row>
    <row r="20" spans="2:10" ht="15.75">
      <c r="B20" s="199" t="s">
        <v>257</v>
      </c>
      <c r="C20" s="146"/>
      <c r="D20" s="146"/>
      <c r="E20" s="197"/>
      <c r="F20" s="197"/>
      <c r="G20" s="197"/>
      <c r="H20" s="198"/>
    </row>
    <row r="21" spans="2:10" ht="15.75">
      <c r="B21" s="195"/>
      <c r="C21" s="146"/>
      <c r="D21" s="146"/>
      <c r="E21" s="197"/>
      <c r="F21" s="197"/>
      <c r="G21" s="519" t="s">
        <v>290</v>
      </c>
      <c r="H21" s="520"/>
    </row>
    <row r="22" spans="2:10" ht="28.5" customHeight="1">
      <c r="B22" s="379" t="str">
        <f>IF('AttA1 Dev Bgt uses'!G25="x","TIMES    2.5%","TIMES   5%"              )</f>
        <v>TIMES   5%</v>
      </c>
      <c r="C22" s="146"/>
      <c r="D22" s="200" t="s">
        <v>78</v>
      </c>
      <c r="E22" s="217">
        <f>IF('AttA1 Dev Bgt uses'!G25="x",0.025,0.05)</f>
        <v>0.05</v>
      </c>
      <c r="F22" s="197"/>
      <c r="G22" s="519"/>
      <c r="H22" s="520"/>
      <c r="J22" s="188" t="s">
        <v>74</v>
      </c>
    </row>
    <row r="23" spans="2:10" ht="15.75">
      <c r="B23" s="195"/>
      <c r="C23" s="146"/>
      <c r="D23" s="146"/>
      <c r="E23" s="197"/>
      <c r="F23" s="197"/>
      <c r="G23" s="197"/>
      <c r="H23" s="198"/>
    </row>
    <row r="24" spans="2:10" ht="15.75">
      <c r="B24" s="201" t="s">
        <v>224</v>
      </c>
      <c r="C24" s="146"/>
      <c r="D24" s="146"/>
      <c r="E24" s="197"/>
      <c r="F24" s="197"/>
      <c r="G24" s="218">
        <f>IF(E19="","",(E22*E19))</f>
        <v>0</v>
      </c>
      <c r="H24" s="198"/>
    </row>
    <row r="25" spans="2:10" ht="6.75" customHeight="1">
      <c r="B25" s="202"/>
      <c r="C25" s="203"/>
      <c r="D25" s="203"/>
      <c r="E25" s="203"/>
      <c r="F25" s="203"/>
      <c r="G25" s="203"/>
      <c r="H25" s="204"/>
    </row>
    <row r="28" spans="2:10" ht="6.75" customHeight="1">
      <c r="B28" s="205"/>
      <c r="C28" s="190"/>
      <c r="D28" s="190"/>
      <c r="E28" s="190"/>
      <c r="F28" s="190"/>
      <c r="G28" s="190"/>
      <c r="H28" s="191"/>
    </row>
    <row r="29" spans="2:10" ht="17.25" customHeight="1">
      <c r="B29" s="504" t="s">
        <v>95</v>
      </c>
      <c r="C29" s="505"/>
      <c r="D29" s="505"/>
      <c r="E29" s="505"/>
      <c r="F29" s="505"/>
      <c r="G29" s="505"/>
      <c r="H29" s="506"/>
    </row>
    <row r="30" spans="2:10" ht="15.75" customHeight="1">
      <c r="B30" s="192"/>
      <c r="C30" s="193"/>
      <c r="D30" s="193"/>
      <c r="E30" s="193"/>
      <c r="F30" s="193"/>
      <c r="G30" s="193"/>
      <c r="H30" s="194"/>
    </row>
    <row r="31" spans="2:10" ht="15.75">
      <c r="B31" s="195" t="s">
        <v>75</v>
      </c>
      <c r="C31" s="146"/>
      <c r="D31" s="146"/>
      <c r="E31" s="146"/>
      <c r="F31" s="146"/>
      <c r="G31" s="146"/>
      <c r="H31" s="198"/>
      <c r="I31" s="188"/>
    </row>
    <row r="32" spans="2:10" ht="15.75">
      <c r="B32" s="195" t="s">
        <v>88</v>
      </c>
      <c r="C32" s="146"/>
      <c r="D32" s="146"/>
      <c r="E32" s="146"/>
      <c r="F32" s="146"/>
      <c r="G32" s="146"/>
      <c r="H32" s="198"/>
    </row>
    <row r="33" spans="2:14" ht="15.75">
      <c r="B33" s="206" t="s">
        <v>238</v>
      </c>
      <c r="C33" s="146"/>
      <c r="D33" s="146"/>
      <c r="E33" s="216">
        <f>E19+'AttA1 Dev Bgt uses'!K61+'AttA1 Dev Bgt uses'!K109+'AttA1 Dev Bgt uses'!K125+'AttA1 Dev Bgt uses'!K135</f>
        <v>0</v>
      </c>
      <c r="F33" s="197"/>
      <c r="G33" s="197" t="s">
        <v>239</v>
      </c>
      <c r="H33" s="198"/>
    </row>
    <row r="34" spans="2:14" ht="15.75">
      <c r="B34" s="195"/>
      <c r="C34" s="146"/>
      <c r="D34" s="146"/>
      <c r="E34" s="197"/>
      <c r="F34" s="197"/>
      <c r="G34" s="197" t="s">
        <v>240</v>
      </c>
      <c r="H34" s="198"/>
      <c r="N34" s="207"/>
    </row>
    <row r="35" spans="2:14" ht="15.75">
      <c r="B35" s="195" t="s">
        <v>76</v>
      </c>
      <c r="C35" s="146"/>
      <c r="D35" s="146"/>
      <c r="E35" s="197"/>
      <c r="F35" s="197"/>
      <c r="G35" s="197"/>
      <c r="H35" s="198"/>
    </row>
    <row r="36" spans="2:14" ht="15.75">
      <c r="B36" s="195" t="s">
        <v>79</v>
      </c>
      <c r="C36" s="146"/>
      <c r="D36" s="146"/>
      <c r="E36" s="216">
        <f>E19</f>
        <v>0</v>
      </c>
      <c r="F36" s="197"/>
      <c r="G36" s="197" t="s">
        <v>241</v>
      </c>
      <c r="H36" s="198"/>
    </row>
    <row r="37" spans="2:14" ht="15.75">
      <c r="B37" s="195" t="s">
        <v>233</v>
      </c>
      <c r="C37" s="146"/>
      <c r="D37" s="146"/>
      <c r="E37" s="216">
        <f>'AttA1 Dev Bgt uses'!K124</f>
        <v>0</v>
      </c>
      <c r="F37" s="197"/>
      <c r="G37" s="197" t="s">
        <v>184</v>
      </c>
      <c r="H37" s="198"/>
    </row>
    <row r="38" spans="2:14" ht="15.75">
      <c r="B38" s="195" t="s">
        <v>80</v>
      </c>
      <c r="C38" s="146"/>
      <c r="D38" s="146"/>
      <c r="E38" s="216">
        <f>'AttA1 Dev Bgt uses'!K123</f>
        <v>0</v>
      </c>
      <c r="F38" s="197"/>
      <c r="G38" s="197" t="s">
        <v>185</v>
      </c>
      <c r="H38" s="198"/>
    </row>
    <row r="39" spans="2:14" ht="15.75">
      <c r="B39" s="195" t="s">
        <v>186</v>
      </c>
      <c r="C39" s="146"/>
      <c r="D39" s="146"/>
      <c r="E39" s="216">
        <f>'AttA1 Dev Bgt uses'!K104+'AttA1 Dev Bgt uses'!K105+'AttA1 Dev Bgt uses'!K106</f>
        <v>0</v>
      </c>
      <c r="F39" s="197"/>
      <c r="G39" s="197" t="s">
        <v>217</v>
      </c>
      <c r="H39" s="198"/>
    </row>
    <row r="40" spans="2:14" ht="15.75">
      <c r="B40" s="195" t="s">
        <v>235</v>
      </c>
      <c r="C40" s="146"/>
      <c r="D40" s="146"/>
      <c r="E40" s="216">
        <f>'AttA1 Dev Bgt uses'!K107</f>
        <v>0</v>
      </c>
      <c r="F40" s="197"/>
      <c r="G40" s="197" t="s">
        <v>236</v>
      </c>
      <c r="H40" s="198"/>
    </row>
    <row r="41" spans="2:14" ht="15.75">
      <c r="B41" s="195" t="s">
        <v>81</v>
      </c>
      <c r="C41" s="146"/>
      <c r="D41" s="146"/>
      <c r="E41" s="216">
        <f>'AttA1 Dev Bgt uses'!K135</f>
        <v>0</v>
      </c>
      <c r="F41" s="197"/>
      <c r="G41" s="197" t="s">
        <v>188</v>
      </c>
      <c r="H41" s="198"/>
    </row>
    <row r="42" spans="2:14" ht="15.75">
      <c r="B42" s="195"/>
      <c r="C42" s="146"/>
      <c r="D42" s="146"/>
      <c r="E42" s="197"/>
      <c r="F42" s="197"/>
      <c r="G42" s="197"/>
      <c r="H42" s="198"/>
    </row>
    <row r="43" spans="2:14" ht="15.75">
      <c r="B43" s="208" t="s">
        <v>77</v>
      </c>
      <c r="C43" s="146"/>
      <c r="D43" s="146"/>
      <c r="E43" s="216">
        <f>IF(E33="","",SUM(E36:E41))</f>
        <v>0</v>
      </c>
      <c r="F43" s="197"/>
      <c r="G43" s="197"/>
      <c r="H43" s="198"/>
    </row>
    <row r="44" spans="2:14" ht="15.75">
      <c r="B44" s="195"/>
      <c r="C44" s="146"/>
      <c r="D44" s="146"/>
      <c r="E44" s="197"/>
      <c r="F44" s="197"/>
      <c r="G44" s="197"/>
      <c r="H44" s="198"/>
    </row>
    <row r="45" spans="2:14" ht="15.75">
      <c r="B45" s="209" t="s">
        <v>225</v>
      </c>
      <c r="C45" s="146"/>
      <c r="D45" s="210"/>
      <c r="E45" s="197"/>
      <c r="F45" s="197"/>
      <c r="G45" s="218">
        <f>IF(E33="","",E33-E43)</f>
        <v>0</v>
      </c>
      <c r="H45" s="198"/>
    </row>
    <row r="46" spans="2:14" ht="15.75">
      <c r="B46" s="209"/>
      <c r="C46" s="146"/>
      <c r="D46" s="210"/>
      <c r="E46" s="197"/>
      <c r="F46" s="197"/>
      <c r="G46" s="211"/>
      <c r="H46" s="198"/>
    </row>
    <row r="47" spans="2:14" ht="35.25" customHeight="1">
      <c r="B47" s="512" t="s">
        <v>237</v>
      </c>
      <c r="C47" s="513"/>
      <c r="D47" s="513"/>
      <c r="E47" s="513"/>
      <c r="F47" s="197"/>
      <c r="G47" s="211"/>
      <c r="H47" s="198"/>
    </row>
    <row r="48" spans="2:14" ht="15.75">
      <c r="B48" s="209"/>
      <c r="C48" s="146"/>
      <c r="D48" s="210"/>
      <c r="E48" s="197"/>
      <c r="F48" s="197"/>
      <c r="G48" s="211"/>
      <c r="H48" s="198"/>
    </row>
    <row r="49" spans="2:14" ht="7.5" customHeight="1">
      <c r="B49" s="212"/>
      <c r="C49" s="203"/>
      <c r="D49" s="203"/>
      <c r="E49" s="203"/>
      <c r="F49" s="203"/>
      <c r="G49" s="203"/>
      <c r="H49" s="204"/>
    </row>
    <row r="52" spans="2:14">
      <c r="B52" s="421"/>
      <c r="C52" s="422"/>
      <c r="D52" s="422"/>
      <c r="E52" s="422"/>
      <c r="F52" s="422"/>
      <c r="G52" s="422"/>
      <c r="H52" s="423"/>
    </row>
    <row r="53" spans="2:14" ht="20.25">
      <c r="B53" s="516" t="s">
        <v>96</v>
      </c>
      <c r="C53" s="517"/>
      <c r="D53" s="517"/>
      <c r="E53" s="517"/>
      <c r="F53" s="517"/>
      <c r="G53" s="517"/>
      <c r="H53" s="518"/>
    </row>
    <row r="54" spans="2:14">
      <c r="B54" s="424"/>
      <c r="C54" s="425"/>
      <c r="D54" s="425"/>
      <c r="E54" s="425"/>
      <c r="F54" s="425"/>
      <c r="G54" s="425"/>
      <c r="H54" s="426"/>
    </row>
    <row r="55" spans="2:14" ht="15.75">
      <c r="B55" s="379" t="s">
        <v>271</v>
      </c>
      <c r="C55" s="425"/>
      <c r="D55" s="425"/>
      <c r="E55" s="427">
        <f>IF(G24="","",G24)</f>
        <v>0</v>
      </c>
      <c r="F55" s="425"/>
      <c r="G55" s="401"/>
      <c r="H55" s="426"/>
    </row>
    <row r="56" spans="2:14" ht="15.75">
      <c r="B56" s="379"/>
      <c r="C56" s="425"/>
      <c r="D56" s="425"/>
      <c r="E56" s="428"/>
      <c r="F56" s="425"/>
      <c r="G56" s="401"/>
      <c r="H56" s="426"/>
    </row>
    <row r="57" spans="2:14" ht="15.75">
      <c r="B57" s="429" t="s">
        <v>272</v>
      </c>
      <c r="C57" s="425"/>
      <c r="D57" s="425"/>
      <c r="E57" s="430"/>
      <c r="F57" s="425"/>
      <c r="G57" s="425"/>
      <c r="H57" s="426"/>
    </row>
    <row r="58" spans="2:14" ht="15.75">
      <c r="B58" s="379" t="s">
        <v>273</v>
      </c>
      <c r="C58" s="425"/>
      <c r="D58" s="425"/>
      <c r="E58" s="431">
        <f>IF(OR($G$45&gt;15000000,$G$45=15000000),"NA",IF(OR($G$45&lt;3000000,$G$45=3000000),0.15*$G$45,IF($G$45&gt;3000000,3000000*0.15)))</f>
        <v>0</v>
      </c>
      <c r="F58" s="425"/>
      <c r="G58" s="432"/>
      <c r="H58" s="426"/>
    </row>
    <row r="59" spans="2:14" ht="15.75">
      <c r="B59" s="379" t="s">
        <v>274</v>
      </c>
      <c r="C59" s="425"/>
      <c r="D59" s="425"/>
      <c r="E59" s="431">
        <f>IF(OR($G$45&gt;15000000,$G$45=15000000),"NA",IF(OR($G$45&lt;5000000,$G$45=5000000),MAX(($G$45-3000000)*0.125,0),IF($G$45&gt;5000000,0.125*2000000,0)))</f>
        <v>0</v>
      </c>
      <c r="F59" s="432"/>
      <c r="G59" s="425"/>
      <c r="H59" s="426"/>
    </row>
    <row r="60" spans="2:14" ht="15.75">
      <c r="B60" s="433" t="s">
        <v>275</v>
      </c>
      <c r="C60" s="425"/>
      <c r="D60" s="425"/>
      <c r="E60" s="431">
        <f>IF(OR($G$45&gt;15000000,$G$45=15000000),"NA",IF(OR($G$45&lt;5000000,$G$45=5000000),0,0.1*($G$45-5000000)))</f>
        <v>0</v>
      </c>
      <c r="F60" s="432"/>
      <c r="G60" s="431">
        <f>IF(OR($G$45&gt;15000000,$G$45=15000000),"NA",E55+E58+E59+E60)</f>
        <v>0</v>
      </c>
      <c r="H60" s="426"/>
    </row>
    <row r="61" spans="2:14" ht="15.75">
      <c r="B61" s="433"/>
      <c r="C61" s="425"/>
      <c r="D61" s="425"/>
      <c r="E61" s="434"/>
      <c r="F61" s="432"/>
      <c r="G61" s="425"/>
      <c r="H61" s="426"/>
    </row>
    <row r="62" spans="2:14" ht="15.75">
      <c r="B62" s="429" t="s">
        <v>276</v>
      </c>
      <c r="C62" s="425"/>
      <c r="D62" s="425"/>
      <c r="E62" s="435"/>
      <c r="F62" s="436"/>
      <c r="G62" s="425"/>
      <c r="H62" s="426"/>
    </row>
    <row r="63" spans="2:14" ht="15.75">
      <c r="B63" s="379" t="s">
        <v>273</v>
      </c>
      <c r="C63" s="425"/>
      <c r="D63" s="425"/>
      <c r="E63" s="431" t="str">
        <f>IF(OR($G$45&lt;15000000,$G$45&gt;25000000), "NA",IF(OR($G$45&lt;3000000,$G$45=3000000),0.15*$G$45,IF($G$45&gt;3000000,3000000*0.15)))</f>
        <v>NA</v>
      </c>
      <c r="F63" s="432"/>
      <c r="G63" s="425"/>
      <c r="H63" s="426"/>
    </row>
    <row r="64" spans="2:14" ht="15.75">
      <c r="B64" s="379" t="s">
        <v>274</v>
      </c>
      <c r="C64" s="425"/>
      <c r="D64" s="425"/>
      <c r="E64" s="431" t="str">
        <f>IF(OR($G$45&lt;15000000,$G$45&gt;25000000),"NA",IF(OR($G$45&lt;5000000,$G$45=5000000),MAX(($G$45-3000000)*0.125,0),IF($G$45&gt;5000000,0.125*2000000,0)))</f>
        <v>NA</v>
      </c>
      <c r="F64" s="432"/>
      <c r="G64" s="425"/>
      <c r="H64" s="426"/>
      <c r="N64" s="445"/>
    </row>
    <row r="65" spans="2:8" ht="15.75">
      <c r="B65" s="433" t="s">
        <v>277</v>
      </c>
      <c r="C65" s="425"/>
      <c r="D65" s="425"/>
      <c r="E65" s="431" t="str">
        <f>IF(OR($G$45&lt;15000000,$G$45&gt;25000000),"NA",0.1*(15000000-5000000))</f>
        <v>NA</v>
      </c>
      <c r="F65" s="432"/>
      <c r="G65" s="425"/>
      <c r="H65" s="426"/>
    </row>
    <row r="66" spans="2:8" ht="15.75">
      <c r="B66" s="379" t="s">
        <v>278</v>
      </c>
      <c r="C66" s="425"/>
      <c r="D66" s="425"/>
      <c r="E66" s="431" t="str">
        <f>IF(OR($G$45&lt;15000000,$G$45&gt;25000000),"NA",0.075*($G$45-15000000))</f>
        <v>NA</v>
      </c>
      <c r="F66" s="432"/>
      <c r="G66" s="431" t="str">
        <f>IF(OR($G$45&lt;15000000,$G$45&gt;25000000),"NA",E55+E63+E64+E65+E66)</f>
        <v>NA</v>
      </c>
      <c r="H66" s="426"/>
    </row>
    <row r="67" spans="2:8" ht="15.75">
      <c r="B67" s="379"/>
      <c r="C67" s="425"/>
      <c r="D67" s="425"/>
      <c r="E67" s="428"/>
      <c r="F67" s="432"/>
      <c r="G67" s="425"/>
      <c r="H67" s="426"/>
    </row>
    <row r="68" spans="2:8" ht="15.75">
      <c r="B68" s="429" t="s">
        <v>279</v>
      </c>
      <c r="C68" s="425"/>
      <c r="D68" s="425"/>
      <c r="E68" s="437"/>
      <c r="F68" s="432"/>
      <c r="G68" s="425"/>
      <c r="H68" s="426"/>
    </row>
    <row r="69" spans="2:8" ht="15.75">
      <c r="B69" s="379" t="s">
        <v>273</v>
      </c>
      <c r="C69" s="425"/>
      <c r="D69" s="425"/>
      <c r="E69" s="431" t="str">
        <f>IF(OR($G$45&lt;25000000,$G$45=25000000),"NA",IF(OR($G$45&lt;3000000,$G$45=3000000),0.15*$G$45,IF($G$45&gt;3000000,3000000*0.15)))</f>
        <v>NA</v>
      </c>
      <c r="F69" s="432"/>
      <c r="G69" s="425"/>
      <c r="H69" s="426"/>
    </row>
    <row r="70" spans="2:8" ht="15.75">
      <c r="B70" s="379" t="s">
        <v>274</v>
      </c>
      <c r="C70" s="425"/>
      <c r="D70" s="425"/>
      <c r="E70" s="431" t="str">
        <f>IF(OR($G$45&lt;25000000,$G$45=25000000),"NA",IF(OR($G$45&lt;5000000,$G$45=5000000),MAX(($G$45-3000000)*0.125,0),IF($G$45&gt;5000000,0.125*2000000,0)))</f>
        <v>NA</v>
      </c>
      <c r="F70" s="432"/>
      <c r="G70" s="425"/>
      <c r="H70" s="426"/>
    </row>
    <row r="71" spans="2:8" ht="15.75">
      <c r="B71" s="433" t="s">
        <v>277</v>
      </c>
      <c r="C71" s="425"/>
      <c r="D71" s="425"/>
      <c r="E71" s="431" t="str">
        <f>IF(OR($G$45&lt;25000000,$G$45=25000000),"NA",0.1*(15000000-5000000))</f>
        <v>NA</v>
      </c>
      <c r="F71" s="432"/>
      <c r="G71" s="425"/>
      <c r="H71" s="426"/>
    </row>
    <row r="72" spans="2:8" ht="15.75">
      <c r="B72" s="433" t="s">
        <v>280</v>
      </c>
      <c r="C72" s="425"/>
      <c r="D72" s="425"/>
      <c r="E72" s="431" t="str">
        <f>IF(OR($G$45&lt;25000000,$G$45=25000000),"NA",0.075*(25000000-15000000))</f>
        <v>NA</v>
      </c>
      <c r="F72" s="432"/>
      <c r="G72" s="425"/>
      <c r="H72" s="426"/>
    </row>
    <row r="73" spans="2:8" ht="15.75">
      <c r="B73" s="433" t="s">
        <v>281</v>
      </c>
      <c r="C73" s="425"/>
      <c r="D73" s="425"/>
      <c r="E73" s="431" t="str">
        <f>IF(OR($G$45&lt;25000000,$G$45=25000000),"NA",0.05*($G$45-25000000))</f>
        <v>NA</v>
      </c>
      <c r="F73" s="432"/>
      <c r="G73" s="431" t="str">
        <f>IF(OR($G$45&lt;25000000,$G$45=25000000),"NA",E55+E69+E70+E71+E72+E73)</f>
        <v>NA</v>
      </c>
      <c r="H73" s="426"/>
    </row>
    <row r="74" spans="2:8" ht="15.75">
      <c r="B74" s="433"/>
      <c r="C74" s="425"/>
      <c r="D74" s="425"/>
      <c r="E74" s="434"/>
      <c r="F74" s="432"/>
      <c r="G74" s="425"/>
      <c r="H74" s="426"/>
    </row>
    <row r="75" spans="2:8" ht="15.75">
      <c r="B75" s="379"/>
      <c r="C75" s="425"/>
      <c r="D75" s="425"/>
      <c r="E75" s="430"/>
      <c r="F75" s="425"/>
      <c r="G75" s="425"/>
      <c r="H75" s="426"/>
    </row>
    <row r="76" spans="2:8" ht="15.75">
      <c r="B76" s="438" t="s">
        <v>282</v>
      </c>
      <c r="C76" s="425"/>
      <c r="D76" s="425"/>
      <c r="E76" s="425"/>
      <c r="F76" s="432"/>
      <c r="G76" s="439">
        <f>SUM(E55:E73)</f>
        <v>0</v>
      </c>
      <c r="H76" s="426"/>
    </row>
    <row r="77" spans="2:8" ht="15.75">
      <c r="B77" s="379"/>
      <c r="C77" s="425"/>
      <c r="D77" s="425"/>
      <c r="E77" s="425"/>
      <c r="F77" s="425"/>
      <c r="G77" s="425"/>
      <c r="H77" s="426"/>
    </row>
    <row r="78" spans="2:8" ht="15.75">
      <c r="B78" s="406" t="s">
        <v>283</v>
      </c>
      <c r="C78" s="425"/>
      <c r="D78" s="425"/>
      <c r="E78" s="425"/>
      <c r="F78" s="425"/>
      <c r="G78" s="425"/>
      <c r="H78" s="426"/>
    </row>
    <row r="79" spans="2:8">
      <c r="B79" s="440"/>
      <c r="C79" s="441"/>
      <c r="D79" s="441"/>
      <c r="E79" s="441"/>
      <c r="F79" s="441"/>
      <c r="G79" s="441"/>
      <c r="H79" s="442"/>
    </row>
    <row r="81" spans="2:8" ht="18" customHeight="1"/>
    <row r="82" spans="2:8" ht="6.75" customHeight="1">
      <c r="B82" s="205"/>
      <c r="C82" s="190"/>
      <c r="D82" s="190"/>
      <c r="E82" s="190"/>
      <c r="F82" s="190"/>
      <c r="G82" s="190"/>
      <c r="H82" s="191"/>
    </row>
    <row r="83" spans="2:8" ht="18" customHeight="1">
      <c r="B83" s="504" t="s">
        <v>97</v>
      </c>
      <c r="C83" s="505"/>
      <c r="D83" s="505"/>
      <c r="E83" s="505"/>
      <c r="F83" s="505"/>
      <c r="G83" s="505"/>
      <c r="H83" s="506"/>
    </row>
    <row r="84" spans="2:8" ht="20.25" customHeight="1">
      <c r="B84" s="213"/>
      <c r="C84" s="146"/>
      <c r="D84" s="146"/>
      <c r="E84" s="146"/>
      <c r="F84" s="146"/>
      <c r="G84" s="146"/>
      <c r="H84" s="198"/>
    </row>
    <row r="85" spans="2:8" ht="15.75">
      <c r="B85" s="195" t="s">
        <v>82</v>
      </c>
      <c r="C85" s="146"/>
      <c r="D85" s="146"/>
      <c r="E85" s="216">
        <f>'AttA1 Dev Bgt uses'!K124</f>
        <v>0</v>
      </c>
      <c r="F85" s="210"/>
      <c r="G85" s="382" t="s">
        <v>284</v>
      </c>
      <c r="H85" s="198"/>
    </row>
    <row r="86" spans="2:8" ht="15.75">
      <c r="B86" s="195"/>
      <c r="C86" s="146"/>
      <c r="D86" s="146"/>
      <c r="E86" s="146"/>
      <c r="F86" s="146"/>
      <c r="G86" s="425"/>
      <c r="H86" s="198"/>
    </row>
    <row r="87" spans="2:8" ht="15.75">
      <c r="B87" s="195" t="s">
        <v>189</v>
      </c>
      <c r="C87" s="146"/>
      <c r="D87" s="210"/>
      <c r="E87" s="216">
        <f>'AttA1 Dev Bgt uses'!K123</f>
        <v>0</v>
      </c>
      <c r="F87" s="146"/>
      <c r="G87" s="382" t="s">
        <v>285</v>
      </c>
      <c r="H87" s="198"/>
    </row>
    <row r="88" spans="2:8" ht="15.75">
      <c r="B88" s="195"/>
      <c r="C88" s="146"/>
      <c r="D88" s="146"/>
      <c r="E88" s="146"/>
      <c r="F88" s="146"/>
      <c r="G88" s="425"/>
      <c r="H88" s="198"/>
    </row>
    <row r="89" spans="2:8" ht="15.75">
      <c r="B89" s="195" t="s">
        <v>190</v>
      </c>
      <c r="C89" s="210"/>
      <c r="D89" s="146"/>
      <c r="E89" s="216">
        <f>'AttA1 Dev Bgt uses'!K104+'AttA1 Dev Bgt uses'!K105+'AttA1 Dev Bgt uses'!K106</f>
        <v>0</v>
      </c>
      <c r="F89" s="146"/>
      <c r="G89" s="382" t="s">
        <v>286</v>
      </c>
      <c r="H89" s="198"/>
    </row>
    <row r="90" spans="2:8" ht="15.75">
      <c r="B90" s="195"/>
      <c r="C90" s="210"/>
      <c r="D90" s="146"/>
      <c r="E90" s="215"/>
      <c r="F90" s="146"/>
      <c r="G90" s="425"/>
      <c r="H90" s="198"/>
    </row>
    <row r="91" spans="2:8" ht="15.75">
      <c r="B91" s="195" t="s">
        <v>191</v>
      </c>
      <c r="C91" s="210"/>
      <c r="D91" s="146"/>
      <c r="E91" s="196"/>
      <c r="F91" s="146"/>
      <c r="G91" s="382" t="s">
        <v>192</v>
      </c>
      <c r="H91" s="198"/>
    </row>
    <row r="92" spans="2:8" ht="15.75">
      <c r="B92" s="195"/>
      <c r="C92" s="146"/>
      <c r="D92" s="146"/>
      <c r="E92" s="146"/>
      <c r="F92" s="146"/>
      <c r="G92" s="146"/>
      <c r="H92" s="198"/>
    </row>
    <row r="93" spans="2:8" ht="15.75">
      <c r="B93" s="214" t="s">
        <v>258</v>
      </c>
      <c r="C93" s="210"/>
      <c r="D93" s="146"/>
      <c r="E93" s="146"/>
      <c r="F93" s="146"/>
      <c r="G93" s="218">
        <f>E85+E87+E89+E91</f>
        <v>0</v>
      </c>
      <c r="H93" s="198"/>
    </row>
    <row r="94" spans="2:8" ht="15.75">
      <c r="B94" s="195"/>
      <c r="C94" s="146"/>
      <c r="D94" s="146"/>
      <c r="E94" s="146"/>
      <c r="F94" s="146"/>
      <c r="G94" s="146"/>
      <c r="H94" s="198"/>
    </row>
    <row r="95" spans="2:8" ht="15.75">
      <c r="B95" s="379" t="s">
        <v>287</v>
      </c>
      <c r="C95" s="425"/>
      <c r="D95" s="425"/>
      <c r="E95" s="425"/>
      <c r="F95" s="425"/>
      <c r="G95" s="443">
        <f>IF(G93&lt;G76,"Development Fee OK",G93-G76)</f>
        <v>0</v>
      </c>
      <c r="H95" s="198"/>
    </row>
    <row r="96" spans="2:8" ht="15.75">
      <c r="B96" s="379"/>
      <c r="C96" s="425"/>
      <c r="D96" s="425"/>
      <c r="E96" s="425"/>
      <c r="F96" s="425"/>
      <c r="G96" s="444" t="str">
        <f>IF(G93&gt;G76,"Development Fee above maximum allowed", "")</f>
        <v/>
      </c>
      <c r="H96" s="198"/>
    </row>
    <row r="97" spans="2:8" ht="15.75">
      <c r="B97" s="379"/>
      <c r="C97" s="425"/>
      <c r="D97" s="425"/>
      <c r="E97" s="425"/>
      <c r="F97" s="425"/>
      <c r="G97" s="444"/>
      <c r="H97" s="198"/>
    </row>
    <row r="98" spans="2:8" ht="15.75">
      <c r="B98" s="406" t="s">
        <v>262</v>
      </c>
      <c r="C98" s="401"/>
      <c r="D98" s="401"/>
      <c r="E98" s="401"/>
      <c r="F98" s="401"/>
      <c r="G98" s="401"/>
      <c r="H98" s="407"/>
    </row>
    <row r="99" spans="2:8" ht="15.75">
      <c r="B99" s="406" t="s">
        <v>263</v>
      </c>
      <c r="C99" s="401"/>
      <c r="D99" s="401"/>
      <c r="E99" s="401"/>
      <c r="F99" s="401"/>
      <c r="G99" s="401"/>
      <c r="H99" s="407"/>
    </row>
    <row r="100" spans="2:8" ht="18" customHeight="1">
      <c r="B100" s="406" t="s">
        <v>264</v>
      </c>
      <c r="C100" s="401"/>
      <c r="D100" s="401"/>
      <c r="E100" s="401"/>
      <c r="F100" s="401"/>
      <c r="G100" s="401"/>
      <c r="H100" s="407"/>
    </row>
    <row r="101" spans="2:8" ht="19.5" customHeight="1">
      <c r="B101" s="406" t="s">
        <v>265</v>
      </c>
      <c r="C101" s="401"/>
      <c r="D101" s="401"/>
      <c r="E101" s="401"/>
      <c r="F101" s="401"/>
      <c r="G101" s="401"/>
      <c r="H101" s="407"/>
    </row>
    <row r="102" spans="2:8" ht="20.25" customHeight="1">
      <c r="B102" s="408" t="s">
        <v>266</v>
      </c>
      <c r="C102" s="203"/>
      <c r="D102" s="203"/>
      <c r="E102" s="203"/>
      <c r="F102" s="203"/>
      <c r="G102" s="203"/>
      <c r="H102" s="204"/>
    </row>
  </sheetData>
  <sheetProtection sheet="1" objects="1" scenarios="1" formatCells="0" formatColumns="0" formatRows="0"/>
  <mergeCells count="10">
    <mergeCell ref="B83:H83"/>
    <mergeCell ref="B2:H2"/>
    <mergeCell ref="B17:H17"/>
    <mergeCell ref="B29:H29"/>
    <mergeCell ref="B3:H3"/>
    <mergeCell ref="B47:E47"/>
    <mergeCell ref="B5:H5"/>
    <mergeCell ref="D12:G12"/>
    <mergeCell ref="B53:H53"/>
    <mergeCell ref="G21:H22"/>
  </mergeCells>
  <phoneticPr fontId="0" type="noConversion"/>
  <printOptions horizontalCentered="1"/>
  <pageMargins left="0.25" right="0.25" top="0.75" bottom="0.75" header="0.3" footer="0.3"/>
  <pageSetup scale="4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L110"/>
  <sheetViews>
    <sheetView zoomScale="60" zoomScaleNormal="60" workbookViewId="0">
      <selection activeCell="F33" sqref="F33"/>
    </sheetView>
  </sheetViews>
  <sheetFormatPr defaultRowHeight="15"/>
  <cols>
    <col min="1" max="1" width="9.140625" style="303"/>
    <col min="2" max="2" width="6" style="303" customWidth="1"/>
    <col min="3" max="3" width="89.5703125" style="303" customWidth="1"/>
    <col min="4" max="4" width="2.85546875" style="303" customWidth="1"/>
    <col min="5" max="5" width="33.42578125" style="303" customWidth="1"/>
    <col min="6" max="6" width="20.28515625" style="308" customWidth="1"/>
    <col min="7" max="7" width="4.7109375" style="303" customWidth="1"/>
    <col min="8" max="8" width="3.5703125" style="303" customWidth="1"/>
    <col min="9" max="9" width="39.5703125" style="308" customWidth="1"/>
    <col min="10" max="10" width="7.5703125" style="303" customWidth="1"/>
    <col min="11" max="16384" width="9.140625" style="303"/>
  </cols>
  <sheetData>
    <row r="2" spans="2:12" ht="20.25">
      <c r="B2" s="528" t="s">
        <v>209</v>
      </c>
      <c r="C2" s="528"/>
      <c r="D2" s="528"/>
      <c r="E2" s="528"/>
      <c r="F2" s="528"/>
      <c r="G2" s="528"/>
      <c r="H2" s="528"/>
      <c r="I2" s="528"/>
      <c r="J2" s="528"/>
      <c r="L2" s="304"/>
    </row>
    <row r="3" spans="2:12" ht="20.25">
      <c r="B3" s="528" t="s">
        <v>216</v>
      </c>
      <c r="C3" s="528"/>
      <c r="D3" s="528"/>
      <c r="E3" s="528"/>
      <c r="F3" s="528"/>
      <c r="G3" s="528"/>
      <c r="H3" s="528"/>
      <c r="I3" s="528"/>
      <c r="J3" s="528"/>
      <c r="L3" s="305"/>
    </row>
    <row r="4" spans="2:12" ht="8.25" customHeight="1">
      <c r="B4" s="306"/>
      <c r="C4" s="306"/>
      <c r="D4" s="306"/>
      <c r="E4" s="306"/>
      <c r="F4" s="306"/>
      <c r="G4" s="306"/>
      <c r="H4" s="306"/>
      <c r="I4" s="306"/>
      <c r="J4" s="306"/>
      <c r="L4" s="305"/>
    </row>
    <row r="5" spans="2:12" ht="15.75">
      <c r="B5" s="529" t="s">
        <v>33</v>
      </c>
      <c r="C5" s="529"/>
      <c r="D5" s="529"/>
      <c r="E5" s="529"/>
      <c r="F5" s="529"/>
      <c r="G5" s="529"/>
      <c r="H5" s="529"/>
      <c r="I5" s="529"/>
      <c r="J5" s="529"/>
      <c r="L5" s="305"/>
    </row>
    <row r="6" spans="2:12" ht="15.75">
      <c r="B6" s="387"/>
      <c r="C6" s="387"/>
      <c r="D6" s="387"/>
      <c r="E6" s="387"/>
      <c r="F6" s="387"/>
      <c r="G6" s="387"/>
      <c r="H6" s="387"/>
      <c r="I6" s="387"/>
      <c r="J6" s="387"/>
      <c r="L6" s="305"/>
    </row>
    <row r="7" spans="2:12" ht="18.75">
      <c r="B7" s="307"/>
      <c r="C7" s="395"/>
      <c r="D7" s="395"/>
      <c r="E7" s="395"/>
      <c r="F7" s="395"/>
      <c r="G7" s="395"/>
      <c r="H7" s="396" t="s">
        <v>247</v>
      </c>
      <c r="I7" s="397">
        <f>IF('AttA1 Dev Bgt uses'!L6="","",'AttA1 Dev Bgt uses'!L6)</f>
        <v>44056</v>
      </c>
      <c r="L7" s="305"/>
    </row>
    <row r="8" spans="2:12" ht="12.75">
      <c r="C8" s="398"/>
      <c r="D8" s="398"/>
      <c r="E8" s="398"/>
      <c r="F8" s="398"/>
      <c r="G8" s="398"/>
      <c r="H8" s="398"/>
      <c r="I8" s="398"/>
      <c r="L8" s="305"/>
    </row>
    <row r="9" spans="2:12" ht="15.75">
      <c r="C9" s="398"/>
      <c r="D9" s="398"/>
      <c r="E9" s="399"/>
      <c r="F9" s="398"/>
      <c r="G9" s="398"/>
      <c r="H9" s="398"/>
      <c r="I9" s="398"/>
      <c r="L9" s="305"/>
    </row>
    <row r="10" spans="2:12" ht="18.75">
      <c r="C10" s="400" t="s">
        <v>249</v>
      </c>
      <c r="D10" s="401"/>
      <c r="E10" s="402" t="str">
        <f>IF('AttA1 Dev Bgt uses'!E7="","",'AttA1 Dev Bgt uses'!E7)</f>
        <v/>
      </c>
      <c r="F10" s="398"/>
      <c r="G10" s="398"/>
      <c r="H10" s="398"/>
      <c r="I10" s="398"/>
      <c r="L10" s="305"/>
    </row>
    <row r="11" spans="2:12" ht="18.75">
      <c r="C11" s="400" t="s">
        <v>250</v>
      </c>
      <c r="D11" s="398"/>
      <c r="E11" s="402" t="str">
        <f>IF('AttA1 Dev Bgt uses'!E8="","",'AttA1 Dev Bgt uses'!E8)</f>
        <v/>
      </c>
      <c r="F11" s="398"/>
      <c r="G11" s="398"/>
      <c r="H11" s="398"/>
      <c r="I11" s="398"/>
      <c r="L11" s="305"/>
    </row>
    <row r="12" spans="2:12" ht="18.75">
      <c r="C12" s="400" t="s">
        <v>251</v>
      </c>
      <c r="D12" s="377"/>
      <c r="E12" s="403" t="str">
        <f>IF('AttA1 Dev Bgt uses'!E13="","",'AttA1 Dev Bgt uses'!E13)</f>
        <v/>
      </c>
      <c r="F12" s="404"/>
      <c r="G12" s="404"/>
      <c r="H12" s="404"/>
      <c r="I12" s="404"/>
      <c r="L12" s="305"/>
    </row>
    <row r="13" spans="2:12" ht="18.75">
      <c r="C13" s="400" t="s">
        <v>252</v>
      </c>
      <c r="D13" s="377"/>
      <c r="E13" s="515" t="str">
        <f>IF('AttA1 Dev Bgt uses'!G13="","",'AttA1 Dev Bgt uses'!G13)</f>
        <v/>
      </c>
      <c r="F13" s="515"/>
      <c r="G13" s="515"/>
      <c r="H13" s="515"/>
      <c r="I13" s="404"/>
      <c r="L13" s="305"/>
    </row>
    <row r="14" spans="2:12" ht="18.75">
      <c r="C14" s="400" t="s">
        <v>35</v>
      </c>
      <c r="D14" s="401"/>
      <c r="E14" s="376" t="str">
        <f>IF('AttA1 Dev Bgt uses'!E12="","",'AttA1 Dev Bgt uses'!E12)</f>
        <v>x/xx/xxxx</v>
      </c>
      <c r="F14" s="398"/>
      <c r="G14" s="398"/>
      <c r="H14" s="398"/>
      <c r="I14" s="398"/>
      <c r="L14" s="305"/>
    </row>
    <row r="15" spans="2:12">
      <c r="L15" s="305"/>
    </row>
    <row r="16" spans="2:12" ht="15.75">
      <c r="B16" s="309"/>
    </row>
    <row r="17" spans="2:11" ht="37.5" customHeight="1">
      <c r="B17" s="530" t="s">
        <v>201</v>
      </c>
      <c r="C17" s="530"/>
      <c r="D17" s="530"/>
      <c r="E17" s="530"/>
      <c r="F17" s="530"/>
      <c r="G17" s="530"/>
      <c r="H17" s="530"/>
      <c r="I17" s="530"/>
      <c r="J17" s="530"/>
      <c r="K17" s="310"/>
    </row>
    <row r="18" spans="2:11" ht="15.75">
      <c r="B18" s="311"/>
    </row>
    <row r="20" spans="2:11" ht="25.5">
      <c r="B20" s="523" t="s">
        <v>87</v>
      </c>
      <c r="C20" s="524"/>
      <c r="D20" s="524"/>
      <c r="E20" s="524"/>
      <c r="F20" s="524"/>
      <c r="G20" s="524"/>
      <c r="H20" s="524"/>
      <c r="I20" s="524"/>
      <c r="J20" s="525"/>
    </row>
    <row r="21" spans="2:11" ht="15.75">
      <c r="B21" s="312"/>
    </row>
    <row r="22" spans="2:11" ht="6" customHeight="1">
      <c r="B22" s="312"/>
      <c r="C22" s="313"/>
      <c r="D22" s="314"/>
      <c r="E22" s="314"/>
      <c r="F22" s="315"/>
      <c r="G22" s="314"/>
      <c r="H22" s="314"/>
      <c r="I22" s="315"/>
      <c r="J22" s="316"/>
    </row>
    <row r="23" spans="2:11" ht="16.5" customHeight="1">
      <c r="B23" s="312"/>
      <c r="C23" s="531" t="s">
        <v>193</v>
      </c>
      <c r="D23" s="532"/>
      <c r="E23" s="532"/>
      <c r="F23" s="532"/>
      <c r="G23" s="532"/>
      <c r="H23" s="532"/>
      <c r="I23" s="532"/>
      <c r="J23" s="533"/>
    </row>
    <row r="24" spans="2:11" ht="16.5" customHeight="1">
      <c r="B24" s="312"/>
      <c r="C24" s="317"/>
      <c r="D24" s="318"/>
      <c r="E24" s="318"/>
      <c r="F24" s="319"/>
      <c r="G24" s="318"/>
      <c r="H24" s="318"/>
      <c r="I24" s="319"/>
      <c r="J24" s="320"/>
    </row>
    <row r="25" spans="2:11" ht="15.75">
      <c r="C25" s="317"/>
      <c r="D25" s="318"/>
      <c r="E25" s="318"/>
      <c r="F25" s="319"/>
      <c r="G25" s="318"/>
      <c r="H25" s="318"/>
      <c r="I25" s="319"/>
      <c r="J25" s="320"/>
    </row>
    <row r="26" spans="2:11" ht="45" customHeight="1">
      <c r="C26" s="534" t="s">
        <v>226</v>
      </c>
      <c r="D26" s="535"/>
      <c r="E26" s="535"/>
      <c r="F26" s="321">
        <f>'Att B (Dev Fee)'!G76</f>
        <v>0</v>
      </c>
      <c r="G26" s="318"/>
      <c r="H26" s="318"/>
      <c r="I26" s="308" t="s">
        <v>194</v>
      </c>
      <c r="J26" s="320"/>
    </row>
    <row r="27" spans="2:11" ht="9" customHeight="1">
      <c r="B27" s="322"/>
      <c r="C27" s="323"/>
      <c r="D27" s="324"/>
      <c r="E27" s="325"/>
      <c r="F27" s="326"/>
      <c r="G27" s="325"/>
      <c r="H27" s="325"/>
      <c r="I27" s="326"/>
      <c r="J27" s="327"/>
    </row>
    <row r="30" spans="2:11">
      <c r="C30" s="313"/>
      <c r="D30" s="314"/>
      <c r="E30" s="314"/>
      <c r="F30" s="315"/>
      <c r="G30" s="314"/>
      <c r="H30" s="314"/>
      <c r="I30" s="315"/>
      <c r="J30" s="316"/>
    </row>
    <row r="31" spans="2:11" ht="20.25">
      <c r="C31" s="531" t="s">
        <v>99</v>
      </c>
      <c r="D31" s="532"/>
      <c r="E31" s="532"/>
      <c r="F31" s="532"/>
      <c r="G31" s="532"/>
      <c r="H31" s="532"/>
      <c r="I31" s="532"/>
      <c r="J31" s="320"/>
    </row>
    <row r="32" spans="2:11">
      <c r="C32" s="328"/>
      <c r="D32" s="318"/>
      <c r="E32" s="318"/>
      <c r="F32" s="319"/>
      <c r="G32" s="318"/>
      <c r="H32" s="318"/>
      <c r="I32" s="319"/>
      <c r="J32" s="320"/>
    </row>
    <row r="33" spans="3:10" ht="15.75">
      <c r="C33" s="317" t="s">
        <v>82</v>
      </c>
      <c r="D33" s="318"/>
      <c r="E33" s="318"/>
      <c r="F33" s="329">
        <f>'Att B (Dev Fee)'!E85</f>
        <v>0</v>
      </c>
      <c r="G33" s="330"/>
      <c r="H33" s="318"/>
      <c r="I33" s="319" t="s">
        <v>194</v>
      </c>
      <c r="J33" s="320"/>
    </row>
    <row r="34" spans="3:10" ht="15.75">
      <c r="C34" s="317"/>
      <c r="D34" s="318"/>
      <c r="E34" s="318"/>
      <c r="F34" s="319"/>
      <c r="G34" s="318"/>
      <c r="H34" s="318"/>
      <c r="I34" s="319"/>
      <c r="J34" s="320"/>
    </row>
    <row r="35" spans="3:10" ht="15.75">
      <c r="C35" s="317" t="s">
        <v>83</v>
      </c>
      <c r="D35" s="318"/>
      <c r="E35" s="330"/>
      <c r="F35" s="329">
        <f>'Att B (Dev Fee)'!E87</f>
        <v>0</v>
      </c>
      <c r="G35" s="318"/>
      <c r="H35" s="318"/>
      <c r="I35" s="319" t="s">
        <v>194</v>
      </c>
      <c r="J35" s="320"/>
    </row>
    <row r="36" spans="3:10" ht="15.75">
      <c r="C36" s="317"/>
      <c r="D36" s="318"/>
      <c r="E36" s="318"/>
      <c r="F36" s="319"/>
      <c r="G36" s="318"/>
      <c r="H36" s="318"/>
      <c r="I36" s="319"/>
      <c r="J36" s="320"/>
    </row>
    <row r="37" spans="3:10" ht="15.75">
      <c r="C37" s="317" t="s">
        <v>84</v>
      </c>
      <c r="D37" s="330"/>
      <c r="E37" s="318"/>
      <c r="F37" s="329">
        <f>'Att B (Dev Fee)'!E89</f>
        <v>0</v>
      </c>
      <c r="G37" s="318"/>
      <c r="H37" s="318"/>
      <c r="I37" s="319" t="s">
        <v>194</v>
      </c>
      <c r="J37" s="320"/>
    </row>
    <row r="38" spans="3:10" ht="15.75">
      <c r="C38" s="317"/>
      <c r="D38" s="318"/>
      <c r="E38" s="318"/>
      <c r="F38" s="319"/>
      <c r="G38" s="318"/>
      <c r="H38" s="318"/>
      <c r="I38" s="319"/>
      <c r="J38" s="320"/>
    </row>
    <row r="39" spans="3:10" ht="15.75">
      <c r="C39" s="195" t="s">
        <v>260</v>
      </c>
      <c r="D39" s="318"/>
      <c r="E39" s="318"/>
      <c r="F39" s="329">
        <f>'Att B (Dev Fee)'!E91</f>
        <v>0</v>
      </c>
      <c r="G39" s="318"/>
      <c r="H39" s="318"/>
      <c r="I39" s="319" t="s">
        <v>194</v>
      </c>
      <c r="J39" s="320"/>
    </row>
    <row r="40" spans="3:10" ht="15.75">
      <c r="C40" s="317"/>
      <c r="D40" s="318"/>
      <c r="E40" s="318"/>
      <c r="F40" s="319"/>
      <c r="G40" s="318"/>
      <c r="H40" s="318"/>
      <c r="I40" s="319"/>
      <c r="J40" s="320"/>
    </row>
    <row r="41" spans="3:10" ht="15.75">
      <c r="C41" s="331" t="s">
        <v>259</v>
      </c>
      <c r="D41" s="330"/>
      <c r="E41" s="318"/>
      <c r="F41" s="319"/>
      <c r="G41" s="318"/>
      <c r="H41" s="318"/>
      <c r="I41" s="321">
        <f>F33+F35+F37+F39</f>
        <v>0</v>
      </c>
      <c r="J41" s="320"/>
    </row>
    <row r="42" spans="3:10" ht="15.75">
      <c r="C42" s="317"/>
      <c r="D42" s="318"/>
      <c r="E42" s="318"/>
      <c r="F42" s="319"/>
      <c r="G42" s="318"/>
      <c r="H42" s="318"/>
      <c r="I42" s="319"/>
      <c r="J42" s="320"/>
    </row>
    <row r="43" spans="3:10" ht="15.75">
      <c r="C43" s="332" t="s">
        <v>107</v>
      </c>
      <c r="D43" s="318"/>
      <c r="E43" s="318"/>
      <c r="F43" s="319"/>
      <c r="G43" s="318"/>
      <c r="H43" s="318"/>
      <c r="I43" s="319"/>
      <c r="J43" s="320"/>
    </row>
    <row r="44" spans="3:10" ht="15.75">
      <c r="C44" s="332" t="s">
        <v>100</v>
      </c>
      <c r="D44" s="318"/>
      <c r="E44" s="318"/>
      <c r="F44" s="319"/>
      <c r="G44" s="318"/>
      <c r="H44" s="318"/>
      <c r="I44" s="319"/>
      <c r="J44" s="320"/>
    </row>
    <row r="45" spans="3:10">
      <c r="C45" s="323"/>
      <c r="D45" s="325"/>
      <c r="E45" s="325"/>
      <c r="F45" s="326"/>
      <c r="G45" s="325"/>
      <c r="H45" s="325"/>
      <c r="I45" s="326"/>
      <c r="J45" s="327"/>
    </row>
    <row r="47" spans="3:10" ht="10.5" customHeight="1"/>
    <row r="48" spans="3:10" ht="10.5" customHeight="1"/>
    <row r="49" spans="3:10" ht="10.5" customHeight="1">
      <c r="C49" s="313"/>
      <c r="D49" s="314"/>
      <c r="E49" s="314"/>
      <c r="F49" s="315"/>
      <c r="G49" s="314"/>
      <c r="H49" s="314"/>
      <c r="I49" s="315"/>
      <c r="J49" s="316"/>
    </row>
    <row r="50" spans="3:10" ht="20.25">
      <c r="C50" s="531" t="s">
        <v>101</v>
      </c>
      <c r="D50" s="532"/>
      <c r="E50" s="532"/>
      <c r="F50" s="532"/>
      <c r="G50" s="532"/>
      <c r="H50" s="532"/>
      <c r="I50" s="532"/>
      <c r="J50" s="533"/>
    </row>
    <row r="51" spans="3:10" ht="15.75">
      <c r="C51" s="333"/>
      <c r="D51" s="334"/>
      <c r="E51" s="334"/>
      <c r="F51" s="334"/>
      <c r="G51" s="334"/>
      <c r="H51" s="334"/>
      <c r="I51" s="334"/>
      <c r="J51" s="335"/>
    </row>
    <row r="52" spans="3:10" ht="18" customHeight="1">
      <c r="C52" s="317" t="s">
        <v>92</v>
      </c>
      <c r="D52" s="318"/>
      <c r="E52" s="318"/>
      <c r="F52" s="329">
        <f>'AttA1 Dev Bgt sources'!K26+'AttA1 Dev Bgt sources'!K27+'AttA1 Dev Bgt sources'!K29</f>
        <v>0</v>
      </c>
      <c r="G52" s="318"/>
      <c r="H52" s="318"/>
      <c r="I52" s="319" t="s">
        <v>200</v>
      </c>
      <c r="J52" s="320"/>
    </row>
    <row r="53" spans="3:10" ht="18" customHeight="1">
      <c r="C53" s="317"/>
      <c r="D53" s="318"/>
      <c r="E53" s="318"/>
      <c r="F53" s="336"/>
      <c r="G53" s="318"/>
      <c r="H53" s="318"/>
      <c r="I53" s="319"/>
      <c r="J53" s="320"/>
    </row>
    <row r="54" spans="3:10" ht="135.75" customHeight="1">
      <c r="C54" s="417" t="s">
        <v>94</v>
      </c>
      <c r="D54" s="415"/>
      <c r="E54" s="330"/>
      <c r="F54" s="329">
        <f>F26-I41</f>
        <v>0</v>
      </c>
      <c r="G54" s="318"/>
      <c r="H54" s="318"/>
      <c r="I54" s="409" t="s">
        <v>253</v>
      </c>
      <c r="J54" s="320"/>
    </row>
    <row r="55" spans="3:10" ht="15" customHeight="1">
      <c r="C55" s="337"/>
      <c r="D55" s="338"/>
      <c r="E55" s="330"/>
      <c r="F55" s="315"/>
      <c r="G55" s="318"/>
      <c r="H55" s="318"/>
      <c r="I55" s="319"/>
      <c r="J55" s="320"/>
    </row>
    <row r="56" spans="3:10" ht="57" customHeight="1">
      <c r="C56" s="417" t="s">
        <v>93</v>
      </c>
      <c r="D56" s="415"/>
      <c r="E56" s="415"/>
      <c r="F56" s="329">
        <f>IF('AttA1 Dev Bgt uses'!G23-'AttA1 Dev Bgt uses'!K29&gt;0,'AttA1 Dev Bgt uses'!G23-'AttA1 Dev Bgt uses'!K29,0)</f>
        <v>0</v>
      </c>
      <c r="G56" s="318"/>
      <c r="H56" s="318"/>
      <c r="I56" s="413" t="s">
        <v>254</v>
      </c>
      <c r="J56" s="320"/>
    </row>
    <row r="57" spans="3:10" ht="15.75" customHeight="1">
      <c r="C57" s="411"/>
      <c r="D57" s="412"/>
      <c r="E57" s="412"/>
      <c r="F57" s="414"/>
      <c r="G57" s="318"/>
      <c r="H57" s="318"/>
      <c r="I57" s="413"/>
      <c r="J57" s="320"/>
    </row>
    <row r="58" spans="3:10" ht="58.5" customHeight="1">
      <c r="C58" s="410" t="s">
        <v>255</v>
      </c>
      <c r="D58" s="338"/>
      <c r="E58" s="338"/>
      <c r="F58" s="329">
        <f>IF('AttA1 Dev Bgt uses'!K29-'AttA1 Dev Bgt uses'!G23&gt;0,'AttA1 Dev Bgt uses'!K29-'AttA1 Dev Bgt uses'!G23,0)</f>
        <v>0</v>
      </c>
      <c r="G58" s="318"/>
      <c r="H58" s="318"/>
      <c r="I58" s="413" t="s">
        <v>256</v>
      </c>
      <c r="J58" s="320"/>
    </row>
    <row r="59" spans="3:10" ht="19.5" customHeight="1">
      <c r="C59" s="416"/>
      <c r="D59" s="412"/>
      <c r="E59" s="412"/>
      <c r="F59" s="418"/>
      <c r="G59" s="318"/>
      <c r="H59" s="318"/>
      <c r="I59" s="413"/>
      <c r="J59" s="320"/>
    </row>
    <row r="60" spans="3:10" ht="19.5" customHeight="1">
      <c r="C60" s="416"/>
      <c r="D60" s="412"/>
      <c r="E60" s="412"/>
      <c r="F60" s="418"/>
      <c r="G60" s="318"/>
      <c r="H60" s="318"/>
      <c r="I60" s="413"/>
      <c r="J60" s="320"/>
    </row>
    <row r="61" spans="3:10" ht="19.5" customHeight="1">
      <c r="C61" s="416"/>
      <c r="D61" s="412"/>
      <c r="E61" s="412"/>
      <c r="F61" s="418"/>
      <c r="G61" s="318"/>
      <c r="H61" s="318"/>
      <c r="I61" s="413"/>
      <c r="J61" s="320"/>
    </row>
    <row r="62" spans="3:10" ht="15.75" customHeight="1">
      <c r="C62" s="337"/>
      <c r="D62" s="338"/>
      <c r="E62" s="338"/>
      <c r="F62" s="319"/>
      <c r="G62" s="318"/>
      <c r="H62" s="318"/>
      <c r="I62" s="319"/>
      <c r="J62" s="320"/>
    </row>
    <row r="63" spans="3:10" ht="16.5" customHeight="1">
      <c r="C63" s="521" t="s">
        <v>227</v>
      </c>
      <c r="D63" s="522"/>
      <c r="E63" s="522"/>
      <c r="F63" s="319"/>
      <c r="G63" s="318"/>
      <c r="H63" s="318"/>
      <c r="I63" s="321">
        <f>F52+F54+F56-F58</f>
        <v>0</v>
      </c>
      <c r="J63" s="320"/>
    </row>
    <row r="64" spans="3:10" ht="15.75">
      <c r="C64" s="323"/>
      <c r="D64" s="324"/>
      <c r="E64" s="325"/>
      <c r="F64" s="326"/>
      <c r="G64" s="325"/>
      <c r="H64" s="325"/>
      <c r="I64" s="326"/>
      <c r="J64" s="327"/>
    </row>
    <row r="65" spans="2:10" ht="15.75">
      <c r="C65" s="318"/>
      <c r="D65" s="330"/>
      <c r="E65" s="318"/>
      <c r="F65" s="319"/>
      <c r="G65" s="318"/>
      <c r="H65" s="318"/>
      <c r="I65" s="319"/>
      <c r="J65" s="318"/>
    </row>
    <row r="67" spans="2:10" ht="3.75" customHeight="1"/>
    <row r="70" spans="2:10" ht="25.5">
      <c r="B70" s="523" t="s">
        <v>106</v>
      </c>
      <c r="C70" s="524"/>
      <c r="D70" s="524"/>
      <c r="E70" s="524"/>
      <c r="F70" s="524"/>
      <c r="G70" s="524"/>
      <c r="H70" s="524"/>
      <c r="I70" s="524"/>
      <c r="J70" s="525"/>
    </row>
    <row r="71" spans="2:10" ht="15.75">
      <c r="B71" s="312"/>
    </row>
    <row r="72" spans="2:10" ht="15.75" customHeight="1">
      <c r="B72" s="312"/>
      <c r="C72" s="313"/>
      <c r="D72" s="314"/>
      <c r="E72" s="314"/>
      <c r="F72" s="315"/>
      <c r="G72" s="314"/>
      <c r="H72" s="314"/>
      <c r="I72" s="315"/>
      <c r="J72" s="316"/>
    </row>
    <row r="73" spans="2:10" ht="15.75">
      <c r="C73" s="317" t="s">
        <v>103</v>
      </c>
      <c r="D73" s="318"/>
      <c r="E73" s="318"/>
      <c r="F73" s="339"/>
      <c r="G73" s="318"/>
      <c r="H73" s="318"/>
      <c r="I73" s="319" t="s">
        <v>210</v>
      </c>
      <c r="J73" s="320"/>
    </row>
    <row r="74" spans="2:10" ht="15.75">
      <c r="C74" s="317"/>
      <c r="D74" s="318"/>
      <c r="E74" s="318"/>
      <c r="F74" s="319"/>
      <c r="G74" s="318"/>
      <c r="H74" s="318"/>
      <c r="I74" s="319"/>
      <c r="J74" s="320"/>
    </row>
    <row r="75" spans="2:10" ht="15.75">
      <c r="C75" s="317" t="s">
        <v>104</v>
      </c>
      <c r="E75" s="340"/>
      <c r="F75" s="319"/>
      <c r="G75" s="318"/>
      <c r="H75" s="318"/>
      <c r="I75" s="319"/>
      <c r="J75" s="320"/>
    </row>
    <row r="76" spans="2:10" ht="15.75">
      <c r="C76" s="341"/>
      <c r="E76" s="340"/>
      <c r="F76" s="319"/>
      <c r="G76" s="318"/>
      <c r="H76" s="318"/>
      <c r="I76" s="319"/>
      <c r="J76" s="320"/>
    </row>
    <row r="77" spans="2:10" ht="15.75">
      <c r="C77" s="317" t="s">
        <v>89</v>
      </c>
      <c r="D77" s="318"/>
      <c r="E77" s="318"/>
      <c r="F77" s="342">
        <f>'AttA1 Dev Bgt sources'!K54</f>
        <v>0</v>
      </c>
      <c r="G77" s="318"/>
      <c r="H77" s="318"/>
      <c r="I77" s="319" t="s">
        <v>195</v>
      </c>
      <c r="J77" s="320"/>
    </row>
    <row r="78" spans="2:10" ht="15.75">
      <c r="C78" s="317" t="s">
        <v>91</v>
      </c>
      <c r="D78" s="318"/>
      <c r="E78" s="318"/>
      <c r="F78" s="319"/>
      <c r="G78" s="318"/>
      <c r="H78" s="318"/>
      <c r="I78" s="319"/>
      <c r="J78" s="320"/>
    </row>
    <row r="79" spans="2:10" ht="15.75">
      <c r="C79" s="379" t="s">
        <v>90</v>
      </c>
      <c r="D79" s="318"/>
      <c r="E79" s="330"/>
      <c r="F79" s="342">
        <f>'AttA1 Dev Bgt sources'!K37</f>
        <v>0</v>
      </c>
      <c r="G79" s="318"/>
      <c r="H79" s="318"/>
      <c r="I79" s="319" t="s">
        <v>195</v>
      </c>
      <c r="J79" s="320"/>
    </row>
    <row r="80" spans="2:10" ht="15.75">
      <c r="C80" s="379" t="s">
        <v>90</v>
      </c>
      <c r="D80" s="318"/>
      <c r="E80" s="318"/>
      <c r="F80" s="342">
        <f>'AttA1 Dev Bgt sources'!K38</f>
        <v>0</v>
      </c>
      <c r="G80" s="318"/>
      <c r="H80" s="318"/>
      <c r="I80" s="319" t="s">
        <v>195</v>
      </c>
      <c r="J80" s="320"/>
    </row>
    <row r="81" spans="3:10" ht="15.75">
      <c r="C81" s="379" t="s">
        <v>90</v>
      </c>
      <c r="D81" s="318"/>
      <c r="E81" s="318"/>
      <c r="F81" s="342">
        <f>'AttA1 Dev Bgt sources'!K39</f>
        <v>0</v>
      </c>
      <c r="G81" s="318"/>
      <c r="H81" s="318"/>
      <c r="I81" s="319" t="s">
        <v>195</v>
      </c>
      <c r="J81" s="320"/>
    </row>
    <row r="82" spans="3:10" ht="15.75">
      <c r="C82" s="379" t="s">
        <v>90</v>
      </c>
      <c r="D82" s="318"/>
      <c r="E82" s="318"/>
      <c r="F82" s="342">
        <f>'AttA1 Dev Bgt sources'!K40</f>
        <v>0</v>
      </c>
      <c r="G82" s="318"/>
      <c r="H82" s="318"/>
      <c r="I82" s="319" t="s">
        <v>195</v>
      </c>
      <c r="J82" s="320"/>
    </row>
    <row r="83" spans="3:10" ht="15.75">
      <c r="C83" s="379" t="s">
        <v>90</v>
      </c>
      <c r="D83" s="318"/>
      <c r="E83" s="318"/>
      <c r="F83" s="342">
        <f>'AttA1 Dev Bgt sources'!K41</f>
        <v>0</v>
      </c>
      <c r="G83" s="318"/>
      <c r="H83" s="318"/>
      <c r="I83" s="319" t="s">
        <v>195</v>
      </c>
      <c r="J83" s="320"/>
    </row>
    <row r="84" spans="3:10" ht="15.75">
      <c r="C84" s="379" t="s">
        <v>90</v>
      </c>
      <c r="D84" s="318"/>
      <c r="E84" s="318"/>
      <c r="F84" s="342">
        <f>'AttA1 Dev Bgt sources'!K42</f>
        <v>0</v>
      </c>
      <c r="G84" s="318"/>
      <c r="H84" s="318"/>
      <c r="I84" s="319" t="s">
        <v>195</v>
      </c>
      <c r="J84" s="320"/>
    </row>
    <row r="85" spans="3:10" ht="15.75">
      <c r="C85" s="379" t="s">
        <v>90</v>
      </c>
      <c r="D85" s="318"/>
      <c r="E85" s="318"/>
      <c r="F85" s="342">
        <f>'AttA1 Dev Bgt sources'!K43</f>
        <v>0</v>
      </c>
      <c r="G85" s="318"/>
      <c r="H85" s="318"/>
      <c r="I85" s="319" t="s">
        <v>195</v>
      </c>
      <c r="J85" s="320"/>
    </row>
    <row r="86" spans="3:10" ht="15.75">
      <c r="C86" s="379" t="s">
        <v>90</v>
      </c>
      <c r="D86" s="318"/>
      <c r="E86" s="318"/>
      <c r="F86" s="342">
        <f>'AttA1 Dev Bgt sources'!K44</f>
        <v>0</v>
      </c>
      <c r="G86" s="318"/>
      <c r="H86" s="318"/>
      <c r="I86" s="319" t="s">
        <v>195</v>
      </c>
      <c r="J86" s="320"/>
    </row>
    <row r="87" spans="3:10" ht="15.75">
      <c r="C87" s="379" t="s">
        <v>90</v>
      </c>
      <c r="D87" s="318"/>
      <c r="E87" s="318"/>
      <c r="F87" s="342">
        <f>'AttA1 Dev Bgt sources'!K45</f>
        <v>0</v>
      </c>
      <c r="G87" s="318"/>
      <c r="H87" s="318"/>
      <c r="I87" s="319" t="s">
        <v>195</v>
      </c>
      <c r="J87" s="320"/>
    </row>
    <row r="88" spans="3:10" ht="15.75">
      <c r="C88" s="379" t="s">
        <v>90</v>
      </c>
      <c r="D88" s="318"/>
      <c r="E88" s="318"/>
      <c r="F88" s="342">
        <f>'AttA1 Dev Bgt sources'!K46</f>
        <v>0</v>
      </c>
      <c r="G88" s="318"/>
      <c r="H88" s="318"/>
      <c r="I88" s="319" t="s">
        <v>195</v>
      </c>
      <c r="J88" s="320"/>
    </row>
    <row r="89" spans="3:10" ht="17.25" customHeight="1">
      <c r="C89" s="379" t="s">
        <v>90</v>
      </c>
      <c r="D89" s="318"/>
      <c r="E89" s="318"/>
      <c r="F89" s="342">
        <f>'AttA1 Dev Bgt sources'!K47</f>
        <v>0</v>
      </c>
      <c r="G89" s="318"/>
      <c r="H89" s="318"/>
      <c r="I89" s="319" t="s">
        <v>195</v>
      </c>
      <c r="J89" s="320"/>
    </row>
    <row r="90" spans="3:10">
      <c r="C90" s="343"/>
      <c r="D90" s="318"/>
      <c r="E90" s="318"/>
      <c r="F90" s="319"/>
      <c r="G90" s="318"/>
      <c r="H90" s="318"/>
      <c r="I90" s="319"/>
      <c r="J90" s="320"/>
    </row>
    <row r="91" spans="3:10" ht="15.75">
      <c r="C91" s="344" t="s">
        <v>102</v>
      </c>
      <c r="D91" s="345"/>
      <c r="E91" s="345"/>
      <c r="F91" s="342">
        <f>F77+SUM(F79:F89)</f>
        <v>0</v>
      </c>
      <c r="G91" s="318"/>
      <c r="H91" s="318"/>
      <c r="J91" s="320"/>
    </row>
    <row r="92" spans="3:10" ht="15.75">
      <c r="C92" s="341"/>
      <c r="D92" s="318"/>
      <c r="E92" s="340"/>
      <c r="F92" s="319"/>
      <c r="G92" s="318"/>
      <c r="H92" s="318"/>
      <c r="I92" s="319"/>
      <c r="J92" s="320"/>
    </row>
    <row r="93" spans="3:10" ht="15.75">
      <c r="C93" s="521" t="s">
        <v>105</v>
      </c>
      <c r="D93" s="522"/>
      <c r="E93" s="522"/>
      <c r="F93" s="319"/>
      <c r="G93" s="318"/>
      <c r="H93" s="318"/>
      <c r="I93" s="321">
        <f>F73-F91</f>
        <v>0</v>
      </c>
      <c r="J93" s="320"/>
    </row>
    <row r="94" spans="3:10" ht="15.75">
      <c r="C94" s="346"/>
      <c r="D94" s="325"/>
      <c r="E94" s="347"/>
      <c r="F94" s="326"/>
      <c r="G94" s="325"/>
      <c r="H94" s="325"/>
      <c r="I94" s="326"/>
      <c r="J94" s="327"/>
    </row>
    <row r="95" spans="3:10" ht="15.75">
      <c r="C95" s="318"/>
      <c r="D95" s="330"/>
      <c r="E95" s="318"/>
      <c r="F95" s="319"/>
      <c r="G95" s="318"/>
      <c r="H95" s="318"/>
      <c r="I95" s="319"/>
      <c r="J95" s="318"/>
    </row>
    <row r="97" spans="2:10" ht="8.25" customHeight="1">
      <c r="B97" s="348"/>
      <c r="C97" s="348"/>
      <c r="D97" s="348"/>
      <c r="E97" s="348"/>
      <c r="F97" s="349"/>
      <c r="G97" s="348"/>
      <c r="H97" s="348"/>
      <c r="I97" s="349"/>
      <c r="J97" s="348"/>
    </row>
    <row r="99" spans="2:10" ht="15.75" thickBot="1"/>
    <row r="100" spans="2:10" ht="25.5">
      <c r="B100" s="350"/>
      <c r="C100" s="526" t="s">
        <v>108</v>
      </c>
      <c r="D100" s="526"/>
      <c r="E100" s="526"/>
      <c r="F100" s="526"/>
      <c r="G100" s="526"/>
      <c r="H100" s="526"/>
      <c r="I100" s="526"/>
      <c r="J100" s="527"/>
    </row>
    <row r="101" spans="2:10" ht="15.75">
      <c r="B101" s="351"/>
      <c r="C101" s="330"/>
      <c r="D101" s="330"/>
      <c r="E101" s="330"/>
      <c r="F101" s="330"/>
      <c r="G101" s="352"/>
      <c r="H101" s="318"/>
      <c r="I101" s="319"/>
      <c r="J101" s="353"/>
    </row>
    <row r="102" spans="2:10" ht="20.25">
      <c r="B102" s="351"/>
      <c r="C102" s="354" t="s">
        <v>111</v>
      </c>
      <c r="D102" s="330"/>
      <c r="E102" s="330"/>
      <c r="F102" s="319"/>
      <c r="G102" s="352"/>
      <c r="H102" s="318"/>
      <c r="I102" s="355">
        <f>MAX(I63,I93)</f>
        <v>0</v>
      </c>
      <c r="J102" s="353"/>
    </row>
    <row r="103" spans="2:10" ht="15.75">
      <c r="B103" s="351"/>
      <c r="C103" s="330"/>
      <c r="D103" s="330"/>
      <c r="E103" s="330"/>
      <c r="F103" s="330"/>
      <c r="G103" s="352"/>
      <c r="H103" s="318"/>
      <c r="I103" s="319"/>
      <c r="J103" s="353"/>
    </row>
    <row r="104" spans="2:10" ht="20.25">
      <c r="B104" s="351"/>
      <c r="C104" s="354" t="s">
        <v>98</v>
      </c>
      <c r="D104" s="330"/>
      <c r="E104" s="318"/>
      <c r="F104" s="319"/>
      <c r="G104" s="352"/>
      <c r="H104" s="356" t="s">
        <v>78</v>
      </c>
      <c r="I104" s="357">
        <v>0.1</v>
      </c>
      <c r="J104" s="353"/>
    </row>
    <row r="105" spans="2:10" ht="16.5" thickBot="1">
      <c r="B105" s="351"/>
      <c r="C105" s="330"/>
      <c r="D105" s="330"/>
      <c r="E105" s="330"/>
      <c r="F105" s="330"/>
      <c r="G105" s="352"/>
      <c r="H105" s="318"/>
      <c r="I105" s="319"/>
      <c r="J105" s="353"/>
    </row>
    <row r="106" spans="2:10" ht="23.25" thickBot="1">
      <c r="B106" s="351"/>
      <c r="C106" s="358" t="s">
        <v>112</v>
      </c>
      <c r="D106" s="330"/>
      <c r="E106" s="330"/>
      <c r="F106" s="319"/>
      <c r="G106" s="352"/>
      <c r="H106" s="318"/>
      <c r="I106" s="359">
        <f>I102*I104</f>
        <v>0</v>
      </c>
      <c r="J106" s="353"/>
    </row>
    <row r="107" spans="2:10" ht="15.75">
      <c r="B107" s="351"/>
      <c r="C107" s="352"/>
      <c r="D107" s="352"/>
      <c r="E107" s="352"/>
      <c r="F107" s="330"/>
      <c r="G107" s="352"/>
      <c r="H107" s="318"/>
      <c r="I107" s="319"/>
      <c r="J107" s="353"/>
    </row>
    <row r="108" spans="2:10" ht="16.5" thickBot="1">
      <c r="B108" s="360"/>
      <c r="C108" s="361"/>
      <c r="D108" s="361"/>
      <c r="E108" s="361"/>
      <c r="F108" s="362"/>
      <c r="G108" s="361"/>
      <c r="H108" s="363"/>
      <c r="I108" s="364"/>
      <c r="J108" s="365"/>
    </row>
    <row r="109" spans="2:10">
      <c r="C109" s="318"/>
      <c r="D109" s="318"/>
      <c r="E109" s="318"/>
      <c r="F109" s="319"/>
      <c r="G109" s="318"/>
      <c r="H109" s="318"/>
      <c r="I109" s="319"/>
      <c r="J109" s="318"/>
    </row>
    <row r="110" spans="2:10" ht="15.75">
      <c r="C110" s="330"/>
      <c r="D110" s="318"/>
      <c r="E110" s="318"/>
      <c r="F110" s="319"/>
      <c r="G110" s="318"/>
      <c r="H110" s="318"/>
      <c r="I110" s="319"/>
      <c r="J110" s="318"/>
    </row>
  </sheetData>
  <sheetProtection algorithmName="SHA-512" hashValue="iR+DIZwO5XmKl+rF6vEqyEnp0P6lg1vOvrHyaqn6w9cQqExLU3Phj+1PDWPWgIgqL9QtKnKcZL0H2qx+yq8Y4Q==" saltValue="bH/4aorN4DNJVS+GCQv3hg==" spinCount="100000" sheet="1" objects="1" scenarios="1" formatCells="0" formatColumns="0" formatRows="0"/>
  <mergeCells count="14">
    <mergeCell ref="C63:E63"/>
    <mergeCell ref="B70:J70"/>
    <mergeCell ref="C93:E93"/>
    <mergeCell ref="C100:J100"/>
    <mergeCell ref="B2:J2"/>
    <mergeCell ref="B3:J3"/>
    <mergeCell ref="B5:J5"/>
    <mergeCell ref="B17:J17"/>
    <mergeCell ref="B20:J20"/>
    <mergeCell ref="C23:J23"/>
    <mergeCell ref="C26:E26"/>
    <mergeCell ref="C31:I31"/>
    <mergeCell ref="C50:J50"/>
    <mergeCell ref="E13:H13"/>
  </mergeCells>
  <printOptions horizontalCentered="1"/>
  <pageMargins left="0.45" right="0.45" top="0.5" bottom="0.5" header="0.3" footer="0.3"/>
  <pageSetup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AttA1 Dev Bgt uses</vt:lpstr>
      <vt:lpstr>AttA1 Dev Bgt sources</vt:lpstr>
      <vt:lpstr>AttA2 DevBgt CostAlloc uses</vt:lpstr>
      <vt:lpstr>AttA2 DevBgt CostAlloc sources</vt:lpstr>
      <vt:lpstr>PrePermit Land Value defn</vt:lpstr>
      <vt:lpstr>Att B (Dev Fee)</vt:lpstr>
      <vt:lpstr>Att C (Owner Equity) </vt:lpstr>
      <vt:lpstr>'Att B (Dev Fee)'!Print_Area</vt:lpstr>
      <vt:lpstr>'Att C (Owner Equity) '!Print_Area</vt:lpstr>
      <vt:lpstr>'AttA1 Dev Bgt sources'!Print_Area</vt:lpstr>
      <vt:lpstr>'AttA1 Dev Bgt uses'!Print_Area</vt:lpstr>
      <vt:lpstr>'AttA2 DevBgt CostAlloc sources'!Print_Area</vt:lpstr>
      <vt:lpstr>'AttA2 DevBgt CostAlloc uses'!Print_Area</vt:lpstr>
      <vt:lpstr>'PrePermit Land Value defn'!Print_Area</vt:lpstr>
      <vt:lpstr>'AttA1 Dev Bgt sources'!Print_Titles</vt:lpstr>
      <vt:lpstr>'AttA1 Dev Bgt uses'!Print_Titles</vt:lpstr>
      <vt:lpstr>'AttA2 DevBgt CostAlloc sources'!Print_Titles</vt:lpstr>
      <vt:lpstr>'AttA2 DevBgt CostAlloc uses'!Print_Titles</vt:lpstr>
    </vt:vector>
  </TitlesOfParts>
  <Company>mhfa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40B Rental Cost Certification - Tax Credit Projects - Attachments A-C</dc:title>
  <dc:creator>de_jwm</dc:creator>
  <cp:lastModifiedBy>Deepak Karamcheti</cp:lastModifiedBy>
  <cp:lastPrinted>2016-03-16T01:50:29Z</cp:lastPrinted>
  <dcterms:created xsi:type="dcterms:W3CDTF">2006-10-26T15:48:33Z</dcterms:created>
  <dcterms:modified xsi:type="dcterms:W3CDTF">2021-10-08T15:28:38Z</dcterms:modified>
</cp:coreProperties>
</file>